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N:\05_RAZPISI\DU POLZELA _ RUŠITEV IN NOVOGRADNJA PRIZIDKA\ZA OBJAVO\"/>
    </mc:Choice>
  </mc:AlternateContent>
  <xr:revisionPtr revIDLastSave="0" documentId="13_ncr:1_{83FB00B2-8CFB-41FD-89E0-3C32DF2CD463}" xr6:coauthVersionLast="47" xr6:coauthVersionMax="47" xr10:uidLastSave="{00000000-0000-0000-0000-000000000000}"/>
  <bookViews>
    <workbookView xWindow="-120" yWindow="-120" windowWidth="29040" windowHeight="15840" tabRatio="926" activeTab="3" xr2:uid="{00000000-000D-0000-FFFF-FFFF00000000}"/>
  </bookViews>
  <sheets>
    <sheet name="1. stran" sheetId="2" r:id="rId1"/>
    <sheet name="Uvod" sheetId="3" r:id="rId2"/>
    <sheet name="Rekapitulacija GOI del" sheetId="39" r:id="rId3"/>
    <sheet name="Rekapitulacija GO del" sheetId="4" r:id="rId4"/>
    <sheet name="A|Pripravljalna d." sheetId="5" r:id="rId5"/>
    <sheet name="A|Zemeljska d." sheetId="6" r:id="rId6"/>
    <sheet name="A|Betonska d." sheetId="7" r:id="rId7"/>
    <sheet name="A|Opaž-tesarska d." sheetId="8" r:id="rId8"/>
    <sheet name="A|Zidarska d." sheetId="9" r:id="rId9"/>
    <sheet name="A|Fasada" sheetId="10" r:id="rId10"/>
    <sheet name="A|Rušitvena d." sheetId="11" r:id="rId11"/>
    <sheet name="B|Krovsko kleparska d." sheetId="12" r:id="rId12"/>
    <sheet name="B|Ključavničarska d." sheetId="13" r:id="rId13"/>
    <sheet name="B|Mizarska d." sheetId="14" r:id="rId14"/>
    <sheet name="B|Stavbno pohi." sheetId="15" r:id="rId15"/>
    <sheet name="B|Estrih" sheetId="16" r:id="rId16"/>
    <sheet name="B|Tlakarska d." sheetId="17" r:id="rId17"/>
    <sheet name="B|Keramičarska d." sheetId="18" r:id="rId18"/>
    <sheet name="B|Slikopleskarska d." sheetId="19" r:id="rId19"/>
    <sheet name="B|Montažerska d. " sheetId="20" r:id="rId20"/>
    <sheet name="B|Dvigalo" sheetId="21" r:id="rId21"/>
    <sheet name="B|Razna d." sheetId="22" r:id="rId22"/>
    <sheet name="Zunanja ureditev" sheetId="23" r:id="rId23"/>
    <sheet name="EI_REKAPITULACIJA" sheetId="50" r:id="rId24"/>
    <sheet name="EI_A-RAZSVETLJAVA" sheetId="51" r:id="rId25"/>
    <sheet name="EI_B-INŠTALACIJA MOČI" sheetId="52" r:id="rId26"/>
    <sheet name="EI_C-UNIVERZALNO OŽIČENJE" sheetId="53" r:id="rId27"/>
    <sheet name="D- TV,R" sheetId="54" r:id="rId28"/>
    <sheet name="E-RAZDELILNE OMARE" sheetId="55" r:id="rId29"/>
    <sheet name="F-SESTRSKI KLIC" sheetId="56" r:id="rId30"/>
    <sheet name="G-AJP" sheetId="57" r:id="rId31"/>
    <sheet name="H-STRELOVOD IN OZEMLJITVE" sheetId="58" r:id="rId32"/>
    <sheet name="I-OGREVANJE ŽLEBOV" sheetId="59" r:id="rId33"/>
    <sheet name="J-GRADBENA DELA" sheetId="60" r:id="rId34"/>
    <sheet name="K-VIDEO-NADZORNI SISTEM" sheetId="61" r:id="rId35"/>
    <sheet name="L-PRISTOPNA KONTROLA" sheetId="62" r:id="rId36"/>
    <sheet name="M-DODATNI STROŠKI" sheetId="63" r:id="rId37"/>
    <sheet name="N-DVIGALO" sheetId="64" r:id="rId38"/>
    <sheet name="SI-REKAPITULACIJA" sheetId="40" r:id="rId39"/>
    <sheet name="SI-Demontaza" sheetId="41" r:id="rId40"/>
    <sheet name="SI-RadOgr" sheetId="42" r:id="rId41"/>
    <sheet name="SI-TalOgr" sheetId="43" r:id="rId42"/>
    <sheet name="SI-Hlaj&amp;Ogr" sheetId="44" r:id="rId43"/>
    <sheet name="SI-EnergPost" sheetId="45" r:id="rId44"/>
    <sheet name="SI-TehnHlaj" sheetId="46" r:id="rId45"/>
    <sheet name="SI-Prez 1_2" sheetId="47" r:id="rId46"/>
    <sheet name="SI-Prez 2_2" sheetId="48" r:id="rId47"/>
    <sheet name="SI-VoKa" sheetId="49" r:id="rId48"/>
  </sheets>
  <externalReferences>
    <externalReference r:id="rId49"/>
    <externalReference r:id="rId50"/>
    <externalReference r:id="rId51"/>
    <externalReference r:id="rId52"/>
    <externalReference r:id="rId53"/>
    <externalReference r:id="rId54"/>
    <externalReference r:id="rId55"/>
  </externalReferences>
  <definedNames>
    <definedName name="_Toc289939629" localSheetId="38">#REF!</definedName>
    <definedName name="_Toc289939629" localSheetId="47">#REF!</definedName>
    <definedName name="_Toc289939629">#REF!</definedName>
    <definedName name="¸1" localSheetId="38">#REF!</definedName>
    <definedName name="¸1" localSheetId="47">#REF!</definedName>
    <definedName name="¸1">#REF!</definedName>
    <definedName name="B" localSheetId="38">#REF!</definedName>
    <definedName name="B" localSheetId="47">#REF!</definedName>
    <definedName name="B">#REF!</definedName>
    <definedName name="BETONSKA" localSheetId="38">#REF!</definedName>
    <definedName name="BETONSKA" localSheetId="47">#REF!</definedName>
    <definedName name="BETONSKA">#REF!</definedName>
    <definedName name="Debelina1" localSheetId="2">#REF!</definedName>
    <definedName name="Debelina1" localSheetId="38">#REF!</definedName>
    <definedName name="Debelina1" localSheetId="47">#REF!</definedName>
    <definedName name="Debelina1" localSheetId="22">#REF!</definedName>
    <definedName name="Debelina1">#REF!</definedName>
    <definedName name="Dolzina" localSheetId="2">#REF!</definedName>
    <definedName name="Dolzina" localSheetId="38">#REF!</definedName>
    <definedName name="Dolzina" localSheetId="47">#REF!</definedName>
    <definedName name="Dolzina" localSheetId="22">#REF!</definedName>
    <definedName name="Dolzina">#REF!</definedName>
    <definedName name="Dolzina1" localSheetId="2">#REF!</definedName>
    <definedName name="Dolzina1" localSheetId="38">#REF!</definedName>
    <definedName name="Dolzina1" localSheetId="47">#REF!</definedName>
    <definedName name="Dolzina1" localSheetId="22">#REF!</definedName>
    <definedName name="Dolzina1">#REF!</definedName>
    <definedName name="Excel_BuiltIn__FilterDatabase_2" localSheetId="38">'[1]popis C moc'!#REF!</definedName>
    <definedName name="Excel_BuiltIn__FilterDatabase_2" localSheetId="47">'[1]popis C moc'!#REF!</definedName>
    <definedName name="Excel_BuiltIn__FilterDatabase_2">'[1]popis C moc'!#REF!</definedName>
    <definedName name="Excel_BuiltIn_FilterDatabase_3" localSheetId="47">'[2]popis C moc'!#REF!</definedName>
    <definedName name="Excel_BuiltIn_FilterDatabase_3">'[2]popis C moc'!#REF!</definedName>
    <definedName name="Excel_BuiltIn_Print_Area_1" localSheetId="2">#REF!</definedName>
    <definedName name="Excel_BuiltIn_Print_Area_1" localSheetId="38">#REF!</definedName>
    <definedName name="Excel_BuiltIn_Print_Area_1" localSheetId="47">#REF!</definedName>
    <definedName name="Excel_BuiltIn_Print_Area_1">#REF!</definedName>
    <definedName name="Excel_BuiltIn_Print_Area_3_1" localSheetId="6">'A|Betonska d.'!$A$1:$F$69</definedName>
    <definedName name="Excel_BuiltIn_Print_Area_3_1" localSheetId="9">'A|Fasada'!$A$1:$F$2</definedName>
    <definedName name="Excel_BuiltIn_Print_Area_3_1" localSheetId="7">'A|Opaž-tesarska d.'!$A$1:$F$14</definedName>
    <definedName name="Excel_BuiltIn_Print_Area_3_1" localSheetId="4">'A|Pripravljalna d.'!$A$1:$F$21</definedName>
    <definedName name="Excel_BuiltIn_Print_Area_3_1" localSheetId="10">'A|Rušitvena d.'!$A$1:$F$2</definedName>
    <definedName name="Excel_BuiltIn_Print_Area_3_1" localSheetId="5">'A|Zemeljska d.'!$A$1:$F$41</definedName>
    <definedName name="Excel_BuiltIn_Print_Area_3_1" localSheetId="8">'A|Zidarska d.'!#REF!</definedName>
    <definedName name="Excel_BuiltIn_Print_Area_3_1" localSheetId="20">'B|Dvigalo'!#REF!</definedName>
    <definedName name="Excel_BuiltIn_Print_Area_3_1" localSheetId="15">'B|Estrih'!#REF!</definedName>
    <definedName name="Excel_BuiltIn_Print_Area_3_1" localSheetId="17">'B|Keramičarska d.'!#REF!</definedName>
    <definedName name="Excel_BuiltIn_Print_Area_3_1" localSheetId="12">'B|Ključavničarska d.'!#REF!</definedName>
    <definedName name="Excel_BuiltIn_Print_Area_3_1" localSheetId="11">'B|Krovsko kleparska d.'!$A$1:$F$10</definedName>
    <definedName name="Excel_BuiltIn_Print_Area_3_1" localSheetId="13">'B|Mizarska d.'!#REF!</definedName>
    <definedName name="Excel_BuiltIn_Print_Area_3_1" localSheetId="19">'B|Montažerska d. '!#REF!</definedName>
    <definedName name="Excel_BuiltIn_Print_Area_3_1" localSheetId="21">'B|Razna d.'!#REF!</definedName>
    <definedName name="Excel_BuiltIn_Print_Area_3_1" localSheetId="18">'B|Slikopleskarska d.'!#REF!</definedName>
    <definedName name="Excel_BuiltIn_Print_Area_3_1" localSheetId="14">'B|Stavbno pohi.'!#REF!</definedName>
    <definedName name="Excel_BuiltIn_Print_Area_3_1" localSheetId="16">'B|Tlakarska d.'!#REF!</definedName>
    <definedName name="Excel_BuiltIn_Print_Area_3_1" localSheetId="2">#REF!</definedName>
    <definedName name="Excel_BuiltIn_Print_Area_3_1" localSheetId="38">#REF!</definedName>
    <definedName name="Excel_BuiltIn_Print_Area_3_1" localSheetId="47">#REF!</definedName>
    <definedName name="Excel_BuiltIn_Print_Area_3_1" localSheetId="1">#REF!</definedName>
    <definedName name="Excel_BuiltIn_Print_Area_3_1">#REF!</definedName>
    <definedName name="Excel_BuiltIn_Print_Area_3_1_1" localSheetId="6">'A|Betonska d.'!#REF!</definedName>
    <definedName name="Excel_BuiltIn_Print_Area_3_1_1" localSheetId="9">'A|Fasada'!$A$1:$F$2</definedName>
    <definedName name="Excel_BuiltIn_Print_Area_3_1_1" localSheetId="7">'A|Opaž-tesarska d.'!#REF!</definedName>
    <definedName name="Excel_BuiltIn_Print_Area_3_1_1" localSheetId="4">'A|Pripravljalna d.'!$A$1:$F$21</definedName>
    <definedName name="Excel_BuiltIn_Print_Area_3_1_1" localSheetId="10">'A|Rušitvena d.'!$A$1:$F$2</definedName>
    <definedName name="Excel_BuiltIn_Print_Area_3_1_1" localSheetId="5">'A|Zemeljska d.'!#REF!</definedName>
    <definedName name="Excel_BuiltIn_Print_Area_3_1_1" localSheetId="8">'A|Zidarska d.'!#REF!</definedName>
    <definedName name="Excel_BuiltIn_Print_Area_3_1_1" localSheetId="20">'B|Dvigalo'!#REF!</definedName>
    <definedName name="Excel_BuiltIn_Print_Area_3_1_1" localSheetId="15">'B|Estrih'!#REF!</definedName>
    <definedName name="Excel_BuiltIn_Print_Area_3_1_1" localSheetId="17">'B|Keramičarska d.'!#REF!</definedName>
    <definedName name="Excel_BuiltIn_Print_Area_3_1_1" localSheetId="12">'B|Ključavničarska d.'!#REF!</definedName>
    <definedName name="Excel_BuiltIn_Print_Area_3_1_1" localSheetId="11">'B|Krovsko kleparska d.'!$A$1:$F$10</definedName>
    <definedName name="Excel_BuiltIn_Print_Area_3_1_1" localSheetId="13">'B|Mizarska d.'!#REF!</definedName>
    <definedName name="Excel_BuiltIn_Print_Area_3_1_1" localSheetId="19">'B|Montažerska d. '!#REF!</definedName>
    <definedName name="Excel_BuiltIn_Print_Area_3_1_1" localSheetId="21">'B|Razna d.'!#REF!</definedName>
    <definedName name="Excel_BuiltIn_Print_Area_3_1_1" localSheetId="18">'B|Slikopleskarska d.'!#REF!</definedName>
    <definedName name="Excel_BuiltIn_Print_Area_3_1_1" localSheetId="14">'B|Stavbno pohi.'!#REF!</definedName>
    <definedName name="Excel_BuiltIn_Print_Area_3_1_1" localSheetId="16">'B|Tlakarska d.'!#REF!</definedName>
    <definedName name="Excel_BuiltIn_Print_Area_3_1_1" localSheetId="2">#REF!</definedName>
    <definedName name="Excel_BuiltIn_Print_Area_3_1_1" localSheetId="38">#REF!</definedName>
    <definedName name="Excel_BuiltIn_Print_Area_3_1_1" localSheetId="47">#REF!</definedName>
    <definedName name="Excel_BuiltIn_Print_Area_3_1_1" localSheetId="1">#REF!</definedName>
    <definedName name="Excel_BuiltIn_Print_Area_3_1_1">#REF!</definedName>
    <definedName name="Excel_BuiltIn_Print_Area_3_1_1_1" localSheetId="6">'A|Betonska d.'!#REF!</definedName>
    <definedName name="Excel_BuiltIn_Print_Area_3_1_1_1" localSheetId="9">'A|Fasada'!$A$1:$F$2</definedName>
    <definedName name="Excel_BuiltIn_Print_Area_3_1_1_1" localSheetId="7">'A|Opaž-tesarska d.'!#REF!</definedName>
    <definedName name="Excel_BuiltIn_Print_Area_3_1_1_1" localSheetId="4">'A|Pripravljalna d.'!$A$1:$F$21</definedName>
    <definedName name="Excel_BuiltIn_Print_Area_3_1_1_1" localSheetId="10">'A|Rušitvena d.'!$A$1:$F$2</definedName>
    <definedName name="Excel_BuiltIn_Print_Area_3_1_1_1" localSheetId="5">'A|Zemeljska d.'!#REF!</definedName>
    <definedName name="Excel_BuiltIn_Print_Area_3_1_1_1" localSheetId="8">'A|Zidarska d.'!#REF!</definedName>
    <definedName name="Excel_BuiltIn_Print_Area_3_1_1_1" localSheetId="20">'B|Dvigalo'!#REF!</definedName>
    <definedName name="Excel_BuiltIn_Print_Area_3_1_1_1" localSheetId="15">'B|Estrih'!#REF!</definedName>
    <definedName name="Excel_BuiltIn_Print_Area_3_1_1_1" localSheetId="17">'B|Keramičarska d.'!#REF!</definedName>
    <definedName name="Excel_BuiltIn_Print_Area_3_1_1_1" localSheetId="12">'B|Ključavničarska d.'!#REF!</definedName>
    <definedName name="Excel_BuiltIn_Print_Area_3_1_1_1" localSheetId="11">'B|Krovsko kleparska d.'!$A$1:$F$10</definedName>
    <definedName name="Excel_BuiltIn_Print_Area_3_1_1_1" localSheetId="13">'B|Mizarska d.'!#REF!</definedName>
    <definedName name="Excel_BuiltIn_Print_Area_3_1_1_1" localSheetId="19">'B|Montažerska d. '!#REF!</definedName>
    <definedName name="Excel_BuiltIn_Print_Area_3_1_1_1" localSheetId="21">'B|Razna d.'!#REF!</definedName>
    <definedName name="Excel_BuiltIn_Print_Area_3_1_1_1" localSheetId="18">'B|Slikopleskarska d.'!#REF!</definedName>
    <definedName name="Excel_BuiltIn_Print_Area_3_1_1_1" localSheetId="14">'B|Stavbno pohi.'!#REF!</definedName>
    <definedName name="Excel_BuiltIn_Print_Area_3_1_1_1" localSheetId="16">'B|Tlakarska d.'!#REF!</definedName>
    <definedName name="Excel_BuiltIn_Print_Area_3_1_1_1" localSheetId="2">#REF!</definedName>
    <definedName name="Excel_BuiltIn_Print_Area_3_1_1_1" localSheetId="38">#REF!</definedName>
    <definedName name="Excel_BuiltIn_Print_Area_3_1_1_1" localSheetId="47">#REF!</definedName>
    <definedName name="Excel_BuiltIn_Print_Area_3_1_1_1" localSheetId="1">#REF!</definedName>
    <definedName name="Excel_BuiltIn_Print_Area_3_1_1_1">#REF!</definedName>
    <definedName name="Excel_BuiltIn_Print_Area_4" localSheetId="2">#REF!</definedName>
    <definedName name="Excel_BuiltIn_Print_Area_4" localSheetId="38">#REF!</definedName>
    <definedName name="Excel_BuiltIn_Print_Area_4" localSheetId="47">#REF!</definedName>
    <definedName name="Excel_BuiltIn_Print_Area_4">#REF!</definedName>
    <definedName name="Excel_BuiltIn_Print_Area_5" localSheetId="2">#REF!</definedName>
    <definedName name="Excel_BuiltIn_Print_Area_5" localSheetId="38">#REF!</definedName>
    <definedName name="Excel_BuiltIn_Print_Area_5" localSheetId="47">#REF!</definedName>
    <definedName name="Excel_BuiltIn_Print_Area_5">#REF!</definedName>
    <definedName name="gd" localSheetId="38">#REF!</definedName>
    <definedName name="gd" localSheetId="47">#REF!</definedName>
    <definedName name="gd">#REF!</definedName>
    <definedName name="GFDGF" localSheetId="38">#REF!</definedName>
    <definedName name="GFDGF" localSheetId="47">#REF!</definedName>
    <definedName name="GFDGF">#REF!</definedName>
    <definedName name="Globina" localSheetId="2">#REF!</definedName>
    <definedName name="Globina" localSheetId="38">#REF!</definedName>
    <definedName name="Globina" localSheetId="47">#REF!</definedName>
    <definedName name="Globina" localSheetId="22">#REF!</definedName>
    <definedName name="Globina">#REF!</definedName>
    <definedName name="i" localSheetId="38">#REF!</definedName>
    <definedName name="i">#REF!</definedName>
    <definedName name="Item_No." localSheetId="38">#REF!</definedName>
    <definedName name="Item_No.">#REF!</definedName>
    <definedName name="K" localSheetId="38">#REF!</definedName>
    <definedName name="K" localSheetId="47">#REF!</definedName>
    <definedName name="K">#REF!</definedName>
    <definedName name="KROVSKA" localSheetId="38">#REF!</definedName>
    <definedName name="KROVSKA" localSheetId="47">#REF!</definedName>
    <definedName name="KROVSKA">#REF!</definedName>
    <definedName name="L" localSheetId="38">#REF!</definedName>
    <definedName name="L" localSheetId="47">#REF!</definedName>
    <definedName name="L">#REF!</definedName>
    <definedName name="o" localSheetId="38">#REF!</definedName>
    <definedName name="o" localSheetId="47">#REF!</definedName>
    <definedName name="o">#REF!</definedName>
    <definedName name="pakiranje" localSheetId="38">#REF!</definedName>
    <definedName name="pakiranje">#REF!</definedName>
    <definedName name="_xlnm.Print_Area" localSheetId="0">'1. stran'!$A$1:$E$33</definedName>
    <definedName name="_xlnm.Print_Area" localSheetId="6">'A|Betonska d.'!$A$1:$F$91</definedName>
    <definedName name="_xlnm.Print_Area" localSheetId="9">'A|Fasada'!$A$1:$F$120</definedName>
    <definedName name="_xlnm.Print_Area" localSheetId="7">'A|Opaž-tesarska d.'!$A$1:$F$56</definedName>
    <definedName name="_xlnm.Print_Area" localSheetId="4">'A|Pripravljalna d.'!$A$1:$F$38</definedName>
    <definedName name="_xlnm.Print_Area" localSheetId="10">'A|Rušitvena d.'!$A$1:$F$115</definedName>
    <definedName name="_xlnm.Print_Area" localSheetId="5">'A|Zemeljska d.'!$A$1:$F$38</definedName>
    <definedName name="_xlnm.Print_Area" localSheetId="8">'A|Zidarska d.'!$A$1:$F$87</definedName>
    <definedName name="_xlnm.Print_Area" localSheetId="20">'B|Dvigalo'!$A$1:$G$46</definedName>
    <definedName name="_xlnm.Print_Area" localSheetId="15">'B|Estrih'!$A$1:$F$45</definedName>
    <definedName name="_xlnm.Print_Area" localSheetId="17">'B|Keramičarska d.'!$A$1:$F$33</definedName>
    <definedName name="_xlnm.Print_Area" localSheetId="12">'B|Ključavničarska d.'!$A$1:$F$30</definedName>
    <definedName name="_xlnm.Print_Area" localSheetId="11">'B|Krovsko kleparska d.'!$A$1:$F$131</definedName>
    <definedName name="_xlnm.Print_Area" localSheetId="13">'B|Mizarska d.'!$A$1:$F$99</definedName>
    <definedName name="_xlnm.Print_Area" localSheetId="19">'B|Montažerska d. '!$A$1:$F$37</definedName>
    <definedName name="_xlnm.Print_Area" localSheetId="21">'B|Razna d.'!$A$1:$F$46</definedName>
    <definedName name="_xlnm.Print_Area" localSheetId="18">'B|Slikopleskarska d.'!$A$1:$F$31</definedName>
    <definedName name="_xlnm.Print_Area" localSheetId="14">'B|Stavbno pohi.'!$A$1:$F$265</definedName>
    <definedName name="_xlnm.Print_Area" localSheetId="16">'B|Tlakarska d.'!$A$1:$F$19</definedName>
    <definedName name="_xlnm.Print_Area" localSheetId="27">'D- TV,R'!$A$1:$E$35</definedName>
    <definedName name="_xlnm.Print_Area" localSheetId="24">'EI_A-RAZSVETLJAVA'!$A$1:$E$45</definedName>
    <definedName name="_xlnm.Print_Area" localSheetId="25">'EI_B-INŠTALACIJA MOČI'!$A$1:$E$242</definedName>
    <definedName name="_xlnm.Print_Area" localSheetId="26">'EI_C-UNIVERZALNO OŽIČENJE'!$A$1:$E$63</definedName>
    <definedName name="_xlnm.Print_Area" localSheetId="28">'E-RAZDELILNE OMARE'!$A$1:$E$206</definedName>
    <definedName name="_xlnm.Print_Area" localSheetId="29">'F-SESTRSKI KLIC'!$A$1:$E$86</definedName>
    <definedName name="_xlnm.Print_Area" localSheetId="30">'G-AJP'!$A$1:$E$88</definedName>
    <definedName name="_xlnm.Print_Area" localSheetId="31">'H-STRELOVOD IN OZEMLJITVE'!$A$1:$E$65</definedName>
    <definedName name="_xlnm.Print_Area" localSheetId="32">'I-OGREVANJE ŽLEBOV'!$A$1:$E$23</definedName>
    <definedName name="_xlnm.Print_Area" localSheetId="33">'J-GRADBENA DELA'!$A$1:$E$38</definedName>
    <definedName name="_xlnm.Print_Area" localSheetId="34">'K-VIDEO-NADZORNI SISTEM'!$A$1:$E$59</definedName>
    <definedName name="_xlnm.Print_Area" localSheetId="35">'L-PRISTOPNA KONTROLA'!$A$1:$E$71</definedName>
    <definedName name="_xlnm.Print_Area" localSheetId="36">'M-DODATNI STROŠKI'!$A$1:$E$28</definedName>
    <definedName name="_xlnm.Print_Area" localSheetId="37">'N-DVIGALO'!$A$1:$E$14</definedName>
    <definedName name="_xlnm.Print_Area" localSheetId="3">'Rekapitulacija GO del'!$A$1:$I$40</definedName>
    <definedName name="_xlnm.Print_Area" localSheetId="2">'Rekapitulacija GOI del'!$A$1:$I$28</definedName>
    <definedName name="_xlnm.Print_Area" localSheetId="39">'SI-Demontaza'!$A$1:$H$42</definedName>
    <definedName name="_xlnm.Print_Area" localSheetId="43">'SI-EnergPost'!$A$1:$H$575</definedName>
    <definedName name="_xlnm.Print_Area" localSheetId="42">'SI-Hlaj&amp;Ogr'!$A$1:$H$360</definedName>
    <definedName name="_xlnm.Print_Area" localSheetId="46">'SI-Prez 2_2'!$A$1:$H$375</definedName>
    <definedName name="_xlnm.Print_Area" localSheetId="40">'SI-RadOgr'!$A$1:$H$118</definedName>
    <definedName name="_xlnm.Print_Area" localSheetId="41">'SI-TalOgr'!$A$1:$H$192</definedName>
    <definedName name="_xlnm.Print_Area" localSheetId="44">'SI-TehnHlaj'!$A$1:$H$119</definedName>
    <definedName name="_xlnm.Print_Area" localSheetId="47">'SI-VoKa'!$A$1:$H$1006</definedName>
    <definedName name="_xlnm.Print_Area" localSheetId="1">Uvod!$A$1:$I$45</definedName>
    <definedName name="_xlnm.Print_Area" localSheetId="22">'Zunanja ureditev'!$A$1:$H$311</definedName>
    <definedName name="POSTAVKA2" localSheetId="38">#REF!</definedName>
    <definedName name="POSTAVKA2" localSheetId="47">#REF!</definedName>
    <definedName name="POSTAVKA2">#REF!</definedName>
    <definedName name="Print_Area_MI" localSheetId="38">#REF!</definedName>
    <definedName name="Print_Area_MI" localSheetId="47">#REF!</definedName>
    <definedName name="Print_Area_MI">#REF!</definedName>
    <definedName name="Recover" localSheetId="38">[3]Macro1!$A$74</definedName>
    <definedName name="Recover">[4]Macro1!$A$74</definedName>
    <definedName name="s" localSheetId="38">#REF!</definedName>
    <definedName name="s" localSheetId="47">#REF!</definedName>
    <definedName name="s">#REF!</definedName>
    <definedName name="Sirina" localSheetId="2">#REF!</definedName>
    <definedName name="Sirina" localSheetId="38">#REF!</definedName>
    <definedName name="Sirina" localSheetId="47">#REF!</definedName>
    <definedName name="Sirina" localSheetId="22">#REF!</definedName>
    <definedName name="Sirina">#REF!</definedName>
    <definedName name="sklop8" localSheetId="38">#REF!</definedName>
    <definedName name="sklop8" localSheetId="47">#REF!</definedName>
    <definedName name="sklop8">#REF!</definedName>
    <definedName name="skupaj" localSheetId="38">'[5]popis C moc'!#REF!</definedName>
    <definedName name="skupaj">'[5]popis C moc'!#REF!</definedName>
    <definedName name="SteviloKomadovGred" localSheetId="2">#REF!</definedName>
    <definedName name="SteviloKomadovGred" localSheetId="38">#REF!</definedName>
    <definedName name="SteviloKomadovGred" localSheetId="47">#REF!</definedName>
    <definedName name="SteviloKomadovGred" localSheetId="22">#REF!</definedName>
    <definedName name="SteviloKomadovGred">#REF!</definedName>
    <definedName name="SteviloKomadovTockovnihTemeljev" localSheetId="2">#REF!</definedName>
    <definedName name="SteviloKomadovTockovnihTemeljev" localSheetId="38">#REF!</definedName>
    <definedName name="SteviloKomadovTockovnihTemeljev" localSheetId="47">#REF!</definedName>
    <definedName name="SteviloKomadovTockovnihTemeljev" localSheetId="22">#REF!</definedName>
    <definedName name="SteviloKomadovTockovnihTemeljev">#REF!</definedName>
    <definedName name="TableName">"Dummy"</definedName>
    <definedName name="TLA" localSheetId="47">#REF!</definedName>
    <definedName name="TLA">#REF!</definedName>
    <definedName name="V6F15F304" localSheetId="38">#REF!</definedName>
    <definedName name="V6F15F304" localSheetId="47">#REF!</definedName>
    <definedName name="V6F15F304">#REF!</definedName>
    <definedName name="Visina" localSheetId="2">#REF!</definedName>
    <definedName name="Visina" localSheetId="38">#REF!</definedName>
    <definedName name="Visina" localSheetId="47">#REF!</definedName>
    <definedName name="Visina" localSheetId="22">#REF!</definedName>
    <definedName name="Visina">#REF!</definedName>
    <definedName name="work2" localSheetId="38">#REF!</definedName>
    <definedName name="work2" localSheetId="47">#REF!</definedName>
    <definedName name="work2">#REF!</definedName>
    <definedName name="ww" localSheetId="38">[6]Macro1!$A$74</definedName>
    <definedName name="ww">[7]Macro1!$A$74</definedName>
    <definedName name="ZEMELJSKA" localSheetId="38">#REF!</definedName>
    <definedName name="ZEMELJSKA" localSheetId="47">#REF!</definedName>
    <definedName name="ZEMELJSK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8" i="42" l="1"/>
  <c r="E242" i="52"/>
  <c r="E14" i="64"/>
  <c r="F8" i="5"/>
  <c r="E8" i="64"/>
  <c r="E12" i="64"/>
  <c r="E6" i="63"/>
  <c r="E9" i="63"/>
  <c r="E12" i="63"/>
  <c r="E15" i="63"/>
  <c r="E19" i="63"/>
  <c r="E22" i="63"/>
  <c r="E26" i="63"/>
  <c r="E6" i="62"/>
  <c r="E9" i="62"/>
  <c r="E12" i="62"/>
  <c r="E15" i="62"/>
  <c r="E18" i="62"/>
  <c r="E21" i="62"/>
  <c r="E24" i="62"/>
  <c r="E27" i="62"/>
  <c r="E30" i="62"/>
  <c r="E33" i="62"/>
  <c r="E36" i="62"/>
  <c r="E39" i="62"/>
  <c r="E42" i="62"/>
  <c r="E45" i="62"/>
  <c r="E49" i="62"/>
  <c r="E52" i="62"/>
  <c r="E55" i="62"/>
  <c r="E59" i="62"/>
  <c r="E63" i="62"/>
  <c r="E66" i="62"/>
  <c r="E69" i="62"/>
  <c r="E6" i="61"/>
  <c r="E9" i="61"/>
  <c r="E12" i="61"/>
  <c r="E15" i="61"/>
  <c r="E18" i="61"/>
  <c r="E21" i="61"/>
  <c r="E24" i="61"/>
  <c r="E27" i="61"/>
  <c r="E30" i="61"/>
  <c r="E33" i="61"/>
  <c r="E36" i="61"/>
  <c r="E40" i="61"/>
  <c r="E43" i="61"/>
  <c r="E47" i="61"/>
  <c r="E51" i="61"/>
  <c r="E54" i="61"/>
  <c r="E57" i="61"/>
  <c r="E6" i="60"/>
  <c r="E9" i="60"/>
  <c r="E12" i="60"/>
  <c r="E15" i="60"/>
  <c r="E18" i="60"/>
  <c r="E21" i="60"/>
  <c r="E24" i="60"/>
  <c r="E27" i="60"/>
  <c r="E30" i="60"/>
  <c r="E33" i="60"/>
  <c r="E36" i="60"/>
  <c r="E6" i="59"/>
  <c r="E9" i="59"/>
  <c r="E21" i="59"/>
  <c r="E6" i="58"/>
  <c r="E9" i="58"/>
  <c r="E12" i="58"/>
  <c r="E15" i="58"/>
  <c r="E18" i="58"/>
  <c r="E21" i="58"/>
  <c r="E24" i="58"/>
  <c r="E27" i="58"/>
  <c r="E30" i="58"/>
  <c r="E33" i="58"/>
  <c r="E36" i="58"/>
  <c r="E39" i="58"/>
  <c r="E42" i="58"/>
  <c r="E45" i="58"/>
  <c r="E48" i="58"/>
  <c r="E51" i="58"/>
  <c r="E54" i="58"/>
  <c r="E57" i="58"/>
  <c r="E60" i="58"/>
  <c r="E6" i="57"/>
  <c r="E9" i="57"/>
  <c r="E12" i="57"/>
  <c r="E15" i="57"/>
  <c r="E18" i="57"/>
  <c r="E21" i="57"/>
  <c r="E24" i="57"/>
  <c r="E27" i="57"/>
  <c r="E30" i="57"/>
  <c r="E33" i="57"/>
  <c r="E36" i="57"/>
  <c r="E39" i="57"/>
  <c r="E42" i="57"/>
  <c r="E45" i="57"/>
  <c r="E48" i="57"/>
  <c r="E51" i="57"/>
  <c r="E54" i="57"/>
  <c r="E57" i="57"/>
  <c r="E60" i="57"/>
  <c r="E63" i="57"/>
  <c r="E66" i="57"/>
  <c r="E69" i="57"/>
  <c r="E72" i="57"/>
  <c r="E75" i="57"/>
  <c r="E78" i="57"/>
  <c r="E82" i="57"/>
  <c r="E86" i="57"/>
  <c r="E8" i="56"/>
  <c r="E11" i="56"/>
  <c r="E14" i="56"/>
  <c r="E17" i="56"/>
  <c r="E20" i="56"/>
  <c r="E23" i="56"/>
  <c r="E26" i="56"/>
  <c r="E29" i="56"/>
  <c r="E32" i="56"/>
  <c r="E35" i="56"/>
  <c r="E38" i="56"/>
  <c r="E41" i="56"/>
  <c r="E44" i="56"/>
  <c r="E47" i="56"/>
  <c r="E50" i="56"/>
  <c r="E53" i="56"/>
  <c r="E56" i="56"/>
  <c r="E59" i="56"/>
  <c r="E62" i="56"/>
  <c r="E65" i="56"/>
  <c r="E68" i="56"/>
  <c r="E71" i="56"/>
  <c r="E74" i="56"/>
  <c r="E77" i="56"/>
  <c r="E80" i="56"/>
  <c r="E84" i="56"/>
  <c r="E42" i="55"/>
  <c r="E80" i="55"/>
  <c r="E119" i="55"/>
  <c r="E160" i="55"/>
  <c r="E174" i="55"/>
  <c r="E200" i="55"/>
  <c r="E204" i="55"/>
  <c r="E6" i="54"/>
  <c r="E9" i="54"/>
  <c r="E12" i="54"/>
  <c r="E15" i="54"/>
  <c r="E18" i="54"/>
  <c r="E21" i="54"/>
  <c r="E24" i="54"/>
  <c r="E27" i="54"/>
  <c r="E30" i="54"/>
  <c r="E33" i="54"/>
  <c r="E13" i="53"/>
  <c r="E23" i="53"/>
  <c r="E34" i="53"/>
  <c r="E37" i="53"/>
  <c r="E40" i="53"/>
  <c r="E43" i="53"/>
  <c r="E46" i="53"/>
  <c r="E49" i="53"/>
  <c r="E52" i="53"/>
  <c r="E55" i="53"/>
  <c r="E58" i="53"/>
  <c r="E61" i="53"/>
  <c r="E7" i="52"/>
  <c r="E10" i="52"/>
  <c r="E16" i="52"/>
  <c r="E20" i="52"/>
  <c r="E24" i="52"/>
  <c r="E28" i="52"/>
  <c r="E32" i="52"/>
  <c r="E36" i="52"/>
  <c r="E40" i="52"/>
  <c r="E44" i="52"/>
  <c r="E48" i="52"/>
  <c r="E52" i="52"/>
  <c r="E56" i="52"/>
  <c r="E60" i="52"/>
  <c r="E64" i="52"/>
  <c r="E68" i="52"/>
  <c r="E72" i="52"/>
  <c r="E76" i="52"/>
  <c r="E80" i="52"/>
  <c r="E84" i="52"/>
  <c r="E88" i="52"/>
  <c r="E92" i="52"/>
  <c r="E96" i="52"/>
  <c r="E100" i="52"/>
  <c r="E103" i="52"/>
  <c r="E106" i="52"/>
  <c r="E110" i="52"/>
  <c r="E113" i="52"/>
  <c r="E116" i="52"/>
  <c r="E119" i="52"/>
  <c r="E122" i="52"/>
  <c r="E126" i="52"/>
  <c r="E129" i="52"/>
  <c r="E132" i="52"/>
  <c r="E136" i="52"/>
  <c r="E139" i="52"/>
  <c r="E142" i="52"/>
  <c r="E145" i="52"/>
  <c r="E149" i="52"/>
  <c r="E152" i="52"/>
  <c r="E155" i="52"/>
  <c r="E158" i="52"/>
  <c r="E161" i="52"/>
  <c r="E164" i="52"/>
  <c r="E167" i="52"/>
  <c r="E170" i="52"/>
  <c r="E173" i="52"/>
  <c r="E176" i="52"/>
  <c r="E179" i="52"/>
  <c r="E183" i="52"/>
  <c r="E186" i="52"/>
  <c r="E189" i="52"/>
  <c r="E193" i="52"/>
  <c r="E197" i="52"/>
  <c r="E200" i="52"/>
  <c r="E203" i="52"/>
  <c r="E206" i="52"/>
  <c r="E209" i="52"/>
  <c r="E212" i="52"/>
  <c r="E215" i="52"/>
  <c r="E218" i="52"/>
  <c r="E221" i="52"/>
  <c r="E224" i="52"/>
  <c r="E227" i="52"/>
  <c r="E240" i="52"/>
  <c r="E9" i="51"/>
  <c r="E12" i="51"/>
  <c r="E15" i="51"/>
  <c r="E18" i="51"/>
  <c r="E21" i="51"/>
  <c r="E24" i="51"/>
  <c r="E27" i="51"/>
  <c r="E30" i="51"/>
  <c r="E33" i="51"/>
  <c r="E36" i="51"/>
  <c r="E40" i="51"/>
  <c r="E43" i="51"/>
  <c r="F86" i="14"/>
  <c r="H264" i="23"/>
  <c r="H262" i="23"/>
  <c r="H260" i="23"/>
  <c r="H258" i="23"/>
  <c r="H256" i="23"/>
  <c r="H254" i="23"/>
  <c r="H253" i="23"/>
  <c r="H250" i="23"/>
  <c r="H248" i="23"/>
  <c r="A248" i="23"/>
  <c r="H247" i="23"/>
  <c r="H244" i="23"/>
  <c r="A244" i="23"/>
  <c r="H243" i="23"/>
  <c r="A243" i="23"/>
  <c r="H242" i="23"/>
  <c r="A242" i="23"/>
  <c r="H241" i="23"/>
  <c r="A241" i="23"/>
  <c r="A240" i="23"/>
  <c r="H237" i="23"/>
  <c r="H31" i="23"/>
  <c r="H30" i="23"/>
  <c r="H29" i="23"/>
  <c r="F26" i="22"/>
  <c r="F17" i="17"/>
  <c r="F112" i="11"/>
  <c r="F110" i="11"/>
  <c r="F108" i="11"/>
  <c r="F102" i="11"/>
  <c r="F101" i="11"/>
  <c r="F100" i="11"/>
  <c r="F99" i="11"/>
  <c r="F98" i="11"/>
  <c r="D97" i="11"/>
  <c r="F97" i="11" s="1"/>
  <c r="F96" i="11"/>
  <c r="F95" i="11"/>
  <c r="F92" i="11"/>
  <c r="D90" i="11"/>
  <c r="F90" i="11" s="1"/>
  <c r="D89" i="11"/>
  <c r="F89" i="11" s="1"/>
  <c r="F88" i="11"/>
  <c r="D87" i="11"/>
  <c r="F87" i="11" s="1"/>
  <c r="D86" i="11"/>
  <c r="F86" i="11" s="1"/>
  <c r="F85" i="11"/>
  <c r="F84" i="11"/>
  <c r="F83" i="11"/>
  <c r="F82" i="11"/>
  <c r="F81" i="11"/>
  <c r="F53" i="11"/>
  <c r="F47" i="9"/>
  <c r="F43" i="9"/>
  <c r="F77" i="7"/>
  <c r="F37" i="7"/>
  <c r="F33" i="7"/>
  <c r="F17" i="7"/>
  <c r="F36" i="5"/>
  <c r="F87" i="7"/>
  <c r="F84" i="7"/>
  <c r="F83" i="7"/>
  <c r="F82" i="7"/>
  <c r="H39" i="49"/>
  <c r="H49" i="49"/>
  <c r="H59" i="49"/>
  <c r="H69" i="49"/>
  <c r="H83" i="49"/>
  <c r="H97" i="49"/>
  <c r="H109" i="49"/>
  <c r="H121" i="49"/>
  <c r="H133" i="49"/>
  <c r="H146" i="49"/>
  <c r="H162" i="49"/>
  <c r="H178" i="49"/>
  <c r="H191" i="49"/>
  <c r="H203" i="49"/>
  <c r="H213" i="49"/>
  <c r="H221" i="49"/>
  <c r="H224" i="49"/>
  <c r="H231" i="49"/>
  <c r="H238" i="49"/>
  <c r="H246" i="49"/>
  <c r="H252" i="49"/>
  <c r="H258" i="49"/>
  <c r="H264" i="49"/>
  <c r="H270" i="49"/>
  <c r="H275" i="49"/>
  <c r="H281" i="49"/>
  <c r="H288" i="49"/>
  <c r="H294" i="49"/>
  <c r="H300" i="49"/>
  <c r="H306" i="49"/>
  <c r="H310" i="49"/>
  <c r="H317" i="49"/>
  <c r="H325" i="49"/>
  <c r="H333" i="49"/>
  <c r="H337" i="49"/>
  <c r="H341" i="49"/>
  <c r="H345" i="49"/>
  <c r="H360" i="49"/>
  <c r="H363" i="49"/>
  <c r="H367" i="49"/>
  <c r="H372" i="49"/>
  <c r="H376" i="49"/>
  <c r="H384" i="49"/>
  <c r="H392" i="49"/>
  <c r="H393" i="49"/>
  <c r="H394" i="49"/>
  <c r="H395" i="49"/>
  <c r="H396" i="49"/>
  <c r="H397" i="49"/>
  <c r="H398" i="49"/>
  <c r="H407" i="49"/>
  <c r="H411" i="49"/>
  <c r="H415" i="49"/>
  <c r="H418" i="49"/>
  <c r="H421" i="49"/>
  <c r="H424" i="49"/>
  <c r="H429" i="49"/>
  <c r="H434" i="49"/>
  <c r="H439" i="49"/>
  <c r="H442" i="49"/>
  <c r="H445" i="49"/>
  <c r="H448" i="49"/>
  <c r="H451" i="49"/>
  <c r="H454" i="49"/>
  <c r="H463" i="49"/>
  <c r="H472" i="49"/>
  <c r="H476" i="49"/>
  <c r="H479" i="49"/>
  <c r="H483" i="49"/>
  <c r="H488" i="49"/>
  <c r="H497" i="49"/>
  <c r="H498" i="49"/>
  <c r="H499" i="49"/>
  <c r="H500" i="49"/>
  <c r="H504" i="49"/>
  <c r="H505" i="49"/>
  <c r="H511" i="49"/>
  <c r="H512" i="49"/>
  <c r="H517" i="49"/>
  <c r="H521" i="49"/>
  <c r="H522" i="49"/>
  <c r="H523" i="49"/>
  <c r="H527" i="49"/>
  <c r="H528" i="49"/>
  <c r="H529" i="49"/>
  <c r="H539" i="49"/>
  <c r="H540" i="49"/>
  <c r="H541" i="49"/>
  <c r="H542" i="49"/>
  <c r="H552" i="49"/>
  <c r="H553" i="49"/>
  <c r="H554" i="49"/>
  <c r="H555" i="49"/>
  <c r="H563" i="49"/>
  <c r="H564" i="49"/>
  <c r="H565" i="49"/>
  <c r="H566" i="49"/>
  <c r="H567" i="49"/>
  <c r="H568" i="49"/>
  <c r="H569" i="49"/>
  <c r="H570" i="49"/>
  <c r="H573" i="49"/>
  <c r="H574" i="49"/>
  <c r="H579" i="49"/>
  <c r="H580" i="49"/>
  <c r="H581" i="49"/>
  <c r="H582" i="49"/>
  <c r="H584" i="49"/>
  <c r="H585" i="49"/>
  <c r="H586" i="49"/>
  <c r="H587" i="49"/>
  <c r="H591" i="49"/>
  <c r="H597" i="49"/>
  <c r="H598" i="49"/>
  <c r="H599" i="49"/>
  <c r="H600" i="49"/>
  <c r="H601" i="49"/>
  <c r="H602" i="49"/>
  <c r="H603" i="49"/>
  <c r="H604" i="49"/>
  <c r="H605" i="49"/>
  <c r="H606" i="49"/>
  <c r="H607" i="49"/>
  <c r="H608" i="49"/>
  <c r="H614" i="49"/>
  <c r="H615" i="49"/>
  <c r="H616" i="49"/>
  <c r="H624" i="49"/>
  <c r="H625" i="49"/>
  <c r="H630" i="49"/>
  <c r="H631" i="49"/>
  <c r="H641" i="49"/>
  <c r="H649" i="49"/>
  <c r="H658" i="49"/>
  <c r="H667" i="49"/>
  <c r="H680" i="49"/>
  <c r="H688" i="49"/>
  <c r="H694" i="49"/>
  <c r="H697" i="49"/>
  <c r="H698" i="49"/>
  <c r="H701" i="49"/>
  <c r="H702" i="49"/>
  <c r="H703" i="49"/>
  <c r="H704" i="49"/>
  <c r="H705" i="49"/>
  <c r="H706" i="49"/>
  <c r="H707" i="49"/>
  <c r="H712" i="49"/>
  <c r="H713" i="49"/>
  <c r="H714" i="49"/>
  <c r="H718" i="49"/>
  <c r="H719" i="49"/>
  <c r="H720" i="49"/>
  <c r="H723" i="49"/>
  <c r="H726" i="49"/>
  <c r="H727" i="49"/>
  <c r="H730" i="49"/>
  <c r="H731" i="49"/>
  <c r="H734" i="49"/>
  <c r="H735" i="49"/>
  <c r="H736" i="49"/>
  <c r="H739" i="49"/>
  <c r="H740" i="49"/>
  <c r="H741" i="49"/>
  <c r="H745" i="49"/>
  <c r="H748" i="49"/>
  <c r="H749" i="49"/>
  <c r="H757" i="49"/>
  <c r="H758" i="49"/>
  <c r="H759" i="49"/>
  <c r="H760" i="49"/>
  <c r="H761" i="49"/>
  <c r="H762" i="49"/>
  <c r="H763" i="49"/>
  <c r="H764" i="49"/>
  <c r="H771" i="49"/>
  <c r="H772" i="49"/>
  <c r="H773" i="49"/>
  <c r="H774" i="49"/>
  <c r="H775" i="49"/>
  <c r="H781" i="49"/>
  <c r="H786" i="49"/>
  <c r="H787" i="49"/>
  <c r="H788" i="49"/>
  <c r="H789" i="49"/>
  <c r="H790" i="49"/>
  <c r="H796" i="49"/>
  <c r="H797" i="49"/>
  <c r="H798" i="49"/>
  <c r="H799" i="49"/>
  <c r="H803" i="49"/>
  <c r="H804" i="49"/>
  <c r="H805" i="49"/>
  <c r="H806" i="49"/>
  <c r="H811" i="49"/>
  <c r="H815" i="49"/>
  <c r="H818" i="49"/>
  <c r="H819" i="49"/>
  <c r="H823" i="49"/>
  <c r="H824" i="49"/>
  <c r="H828" i="49"/>
  <c r="H833" i="49"/>
  <c r="H838" i="49"/>
  <c r="H843" i="49"/>
  <c r="H847" i="49"/>
  <c r="H848" i="49"/>
  <c r="H854" i="49"/>
  <c r="H855" i="49"/>
  <c r="H860" i="49"/>
  <c r="H861" i="49"/>
  <c r="H862" i="49"/>
  <c r="H872" i="49"/>
  <c r="H873" i="49"/>
  <c r="H881" i="49"/>
  <c r="H882" i="49"/>
  <c r="H888" i="49"/>
  <c r="H889" i="49"/>
  <c r="H890" i="49"/>
  <c r="H897" i="49"/>
  <c r="H901" i="49"/>
  <c r="H904" i="49"/>
  <c r="H907" i="49"/>
  <c r="H910" i="49"/>
  <c r="H911" i="49"/>
  <c r="H918" i="49"/>
  <c r="H929" i="49"/>
  <c r="H930" i="49"/>
  <c r="H931" i="49"/>
  <c r="H932" i="49"/>
  <c r="H933" i="49"/>
  <c r="H934" i="49"/>
  <c r="H935" i="49"/>
  <c r="H936" i="49"/>
  <c r="H937" i="49"/>
  <c r="H938" i="49"/>
  <c r="H939" i="49"/>
  <c r="H940" i="49"/>
  <c r="H941" i="49"/>
  <c r="H942" i="49"/>
  <c r="H943" i="49"/>
  <c r="H949" i="49"/>
  <c r="H957" i="49"/>
  <c r="H960" i="49"/>
  <c r="H961" i="49"/>
  <c r="H965" i="49"/>
  <c r="H968" i="49"/>
  <c r="H971" i="49"/>
  <c r="H974" i="49"/>
  <c r="H977" i="49"/>
  <c r="H980" i="49"/>
  <c r="H988" i="49"/>
  <c r="H989" i="49"/>
  <c r="H990" i="49"/>
  <c r="H993" i="49"/>
  <c r="H996" i="49"/>
  <c r="H37" i="48"/>
  <c r="H38" i="48"/>
  <c r="H43" i="48"/>
  <c r="H44" i="48"/>
  <c r="H50" i="48"/>
  <c r="H56" i="48"/>
  <c r="H57" i="48"/>
  <c r="H63" i="48"/>
  <c r="H64" i="48"/>
  <c r="H70" i="48"/>
  <c r="H74" i="48"/>
  <c r="H75" i="48"/>
  <c r="H87" i="48"/>
  <c r="H88" i="48"/>
  <c r="H97" i="48"/>
  <c r="H98" i="48"/>
  <c r="H99" i="48"/>
  <c r="H104" i="48"/>
  <c r="H105" i="48"/>
  <c r="H106" i="48"/>
  <c r="H107" i="48"/>
  <c r="H111" i="48"/>
  <c r="H115" i="48"/>
  <c r="H116" i="48"/>
  <c r="H117" i="48"/>
  <c r="H122" i="48"/>
  <c r="H123" i="48"/>
  <c r="H128" i="48"/>
  <c r="H129" i="48"/>
  <c r="H130" i="48"/>
  <c r="H142" i="48"/>
  <c r="H145" i="48"/>
  <c r="H146" i="48"/>
  <c r="H147" i="48"/>
  <c r="H148" i="48"/>
  <c r="H149" i="48"/>
  <c r="H153" i="48"/>
  <c r="H154" i="48"/>
  <c r="H155" i="48"/>
  <c r="H156" i="48"/>
  <c r="H160" i="48"/>
  <c r="H167" i="48"/>
  <c r="H172" i="48"/>
  <c r="H178" i="48"/>
  <c r="H192" i="48"/>
  <c r="H197" i="48"/>
  <c r="H201" i="48"/>
  <c r="H202" i="48"/>
  <c r="H203" i="48"/>
  <c r="H207" i="48"/>
  <c r="H208" i="48"/>
  <c r="H209" i="48"/>
  <c r="H213" i="48"/>
  <c r="H214" i="48"/>
  <c r="H215" i="48"/>
  <c r="H216" i="48"/>
  <c r="H217" i="48"/>
  <c r="H221" i="48"/>
  <c r="H222" i="48"/>
  <c r="H223" i="48"/>
  <c r="H224" i="48"/>
  <c r="H225" i="48"/>
  <c r="H226" i="48"/>
  <c r="H227" i="48"/>
  <c r="H228" i="48"/>
  <c r="H229" i="48"/>
  <c r="H233" i="48"/>
  <c r="H234" i="48"/>
  <c r="H240" i="48"/>
  <c r="H241" i="48"/>
  <c r="H242" i="48"/>
  <c r="H249" i="48"/>
  <c r="H258" i="48"/>
  <c r="H265" i="48"/>
  <c r="H269" i="48"/>
  <c r="H280" i="48"/>
  <c r="H284" i="48"/>
  <c r="H289" i="48"/>
  <c r="H292" i="48"/>
  <c r="H298" i="48"/>
  <c r="H304" i="48"/>
  <c r="H312" i="48"/>
  <c r="H320" i="48"/>
  <c r="H325" i="48"/>
  <c r="H329" i="48"/>
  <c r="H330" i="48"/>
  <c r="H334" i="48"/>
  <c r="H342" i="48"/>
  <c r="H343" i="48"/>
  <c r="H346" i="48"/>
  <c r="H350" i="48"/>
  <c r="H357" i="48"/>
  <c r="H366" i="48"/>
  <c r="H273" i="47"/>
  <c r="H329" i="47"/>
  <c r="H351" i="47"/>
  <c r="H587" i="47" s="1"/>
  <c r="H358" i="47"/>
  <c r="H359" i="47"/>
  <c r="H360" i="47"/>
  <c r="H361" i="47"/>
  <c r="H362" i="47"/>
  <c r="H363" i="47"/>
  <c r="H364" i="47"/>
  <c r="H365" i="47"/>
  <c r="H366" i="47"/>
  <c r="H367" i="47"/>
  <c r="H370" i="47"/>
  <c r="H374" i="47"/>
  <c r="H375" i="47"/>
  <c r="H380" i="47"/>
  <c r="H381" i="47"/>
  <c r="H382" i="47"/>
  <c r="H389" i="47"/>
  <c r="H396" i="47"/>
  <c r="H399" i="47"/>
  <c r="H400" i="47"/>
  <c r="H401" i="47"/>
  <c r="H406" i="47"/>
  <c r="H407" i="47"/>
  <c r="H408" i="47"/>
  <c r="H412" i="47"/>
  <c r="H421" i="47"/>
  <c r="H428" i="47"/>
  <c r="H429" i="47"/>
  <c r="H430" i="47"/>
  <c r="H436" i="47"/>
  <c r="H440" i="47"/>
  <c r="H441" i="47"/>
  <c r="H442" i="47"/>
  <c r="H446" i="47"/>
  <c r="H447" i="47"/>
  <c r="H448" i="47"/>
  <c r="H452" i="47"/>
  <c r="H453" i="47"/>
  <c r="H454" i="47"/>
  <c r="H455" i="47"/>
  <c r="H459" i="47"/>
  <c r="H495" i="47"/>
  <c r="H503" i="47"/>
  <c r="H508" i="47"/>
  <c r="H511" i="47"/>
  <c r="H520" i="47"/>
  <c r="H524" i="47"/>
  <c r="H528" i="47"/>
  <c r="H536" i="47"/>
  <c r="H546" i="47"/>
  <c r="H547" i="47"/>
  <c r="H548" i="47"/>
  <c r="H555" i="47"/>
  <c r="H560" i="47"/>
  <c r="H566" i="47"/>
  <c r="H585" i="47"/>
  <c r="H593" i="47"/>
  <c r="H70" i="46"/>
  <c r="H74" i="46"/>
  <c r="H75" i="46"/>
  <c r="H78" i="46"/>
  <c r="H81" i="46"/>
  <c r="H85" i="46"/>
  <c r="H91" i="46"/>
  <c r="H101" i="46"/>
  <c r="H102" i="46"/>
  <c r="H106" i="46"/>
  <c r="H109" i="46"/>
  <c r="H112" i="46"/>
  <c r="H115" i="46"/>
  <c r="H29" i="45"/>
  <c r="H36" i="45"/>
  <c r="H40" i="45"/>
  <c r="H41" i="45"/>
  <c r="H45" i="45"/>
  <c r="H46" i="45"/>
  <c r="H49" i="45"/>
  <c r="H53" i="45"/>
  <c r="H54" i="45"/>
  <c r="H58" i="45"/>
  <c r="H61" i="45"/>
  <c r="H65" i="45"/>
  <c r="H74" i="45"/>
  <c r="H77" i="45"/>
  <c r="H80" i="45"/>
  <c r="H86" i="45"/>
  <c r="H89" i="45"/>
  <c r="H92" i="45"/>
  <c r="H96" i="45"/>
  <c r="H99" i="45"/>
  <c r="H102" i="45"/>
  <c r="H105" i="45"/>
  <c r="H116" i="45"/>
  <c r="H119" i="45"/>
  <c r="H123" i="45"/>
  <c r="H127" i="45"/>
  <c r="H130" i="45"/>
  <c r="H133" i="45"/>
  <c r="H136" i="45"/>
  <c r="H140" i="45"/>
  <c r="H152" i="45"/>
  <c r="H155" i="45"/>
  <c r="H159" i="45"/>
  <c r="H166" i="45"/>
  <c r="H170" i="45"/>
  <c r="H173" i="45"/>
  <c r="H176" i="45"/>
  <c r="H179" i="45"/>
  <c r="H183" i="45"/>
  <c r="H195" i="45"/>
  <c r="H198" i="45"/>
  <c r="H202" i="45"/>
  <c r="H209" i="45"/>
  <c r="H213" i="45"/>
  <c r="H216" i="45"/>
  <c r="H219" i="45"/>
  <c r="H222" i="45"/>
  <c r="H226" i="45"/>
  <c r="H230" i="45"/>
  <c r="H242" i="45"/>
  <c r="H245" i="45"/>
  <c r="H249" i="45"/>
  <c r="H256" i="45"/>
  <c r="H260" i="45"/>
  <c r="H263" i="45"/>
  <c r="H266" i="45"/>
  <c r="H269" i="45"/>
  <c r="H273" i="45"/>
  <c r="H293" i="45"/>
  <c r="H297" i="45"/>
  <c r="H300" i="45"/>
  <c r="H303" i="45"/>
  <c r="H305" i="45"/>
  <c r="H310" i="45"/>
  <c r="H314" i="45"/>
  <c r="H323" i="45"/>
  <c r="H332" i="45"/>
  <c r="H341" i="45"/>
  <c r="H344" i="45"/>
  <c r="H345" i="45"/>
  <c r="H346" i="45"/>
  <c r="H349" i="45"/>
  <c r="H350" i="45"/>
  <c r="H351" i="45"/>
  <c r="H352" i="45"/>
  <c r="H356" i="45"/>
  <c r="H359" i="45"/>
  <c r="H362" i="45"/>
  <c r="H363" i="45"/>
  <c r="H366" i="45"/>
  <c r="H369" i="45"/>
  <c r="H372" i="45"/>
  <c r="H376" i="45"/>
  <c r="H377" i="45"/>
  <c r="H381" i="45"/>
  <c r="H386" i="45"/>
  <c r="H387" i="45"/>
  <c r="H388" i="45"/>
  <c r="H389" i="45"/>
  <c r="H390" i="45"/>
  <c r="H394" i="45"/>
  <c r="H395" i="45"/>
  <c r="H396" i="45"/>
  <c r="H397" i="45"/>
  <c r="H398" i="45"/>
  <c r="H402" i="45"/>
  <c r="H408" i="45"/>
  <c r="H412" i="45"/>
  <c r="H415" i="45"/>
  <c r="H418" i="45"/>
  <c r="H422" i="45"/>
  <c r="H423" i="45"/>
  <c r="H427" i="45"/>
  <c r="H433" i="45"/>
  <c r="H437" i="45"/>
  <c r="H441" i="45"/>
  <c r="H445" i="45"/>
  <c r="H448" i="45"/>
  <c r="H451" i="45"/>
  <c r="H454" i="45"/>
  <c r="H458" i="45"/>
  <c r="H463" i="45"/>
  <c r="H464" i="45"/>
  <c r="H465" i="45"/>
  <c r="H466" i="45"/>
  <c r="H467" i="45"/>
  <c r="H468" i="45"/>
  <c r="H471" i="45"/>
  <c r="H475" i="45"/>
  <c r="H476" i="45"/>
  <c r="H477" i="45"/>
  <c r="H478" i="45"/>
  <c r="H479" i="45"/>
  <c r="H480" i="45"/>
  <c r="H481" i="45"/>
  <c r="H485" i="45"/>
  <c r="H486" i="45"/>
  <c r="H487" i="45"/>
  <c r="H490" i="45"/>
  <c r="H494" i="45"/>
  <c r="H495" i="45"/>
  <c r="H496" i="45"/>
  <c r="H499" i="45"/>
  <c r="H500" i="45"/>
  <c r="H504" i="45"/>
  <c r="H508" i="45"/>
  <c r="H512" i="45"/>
  <c r="H517" i="45"/>
  <c r="H532" i="45"/>
  <c r="H546" i="45"/>
  <c r="H552" i="45"/>
  <c r="H553" i="45"/>
  <c r="H554" i="45"/>
  <c r="H560" i="45"/>
  <c r="H563" i="45"/>
  <c r="H566" i="45"/>
  <c r="H569" i="45"/>
  <c r="H62" i="44"/>
  <c r="H86" i="44"/>
  <c r="H113" i="44"/>
  <c r="H143" i="44"/>
  <c r="H163" i="44"/>
  <c r="H170" i="44"/>
  <c r="H177" i="44"/>
  <c r="H180" i="44"/>
  <c r="H184" i="44"/>
  <c r="H188" i="44"/>
  <c r="H189" i="44"/>
  <c r="H190" i="44"/>
  <c r="H191" i="44"/>
  <c r="H192" i="44"/>
  <c r="H196" i="44"/>
  <c r="H199" i="44"/>
  <c r="H202" i="44"/>
  <c r="H207" i="44"/>
  <c r="H210" i="44"/>
  <c r="H211" i="44"/>
  <c r="H212" i="44"/>
  <c r="H216" i="44"/>
  <c r="H291" i="44"/>
  <c r="H292" i="44"/>
  <c r="H293" i="44"/>
  <c r="H296" i="44"/>
  <c r="H301" i="44"/>
  <c r="H302" i="44"/>
  <c r="H305" i="44"/>
  <c r="H309" i="44"/>
  <c r="H312" i="44"/>
  <c r="H316" i="44"/>
  <c r="H322" i="44"/>
  <c r="H325" i="44"/>
  <c r="H342" i="44"/>
  <c r="H348" i="44"/>
  <c r="H349" i="44"/>
  <c r="H350" i="44"/>
  <c r="H353" i="44"/>
  <c r="H356" i="44"/>
  <c r="H23" i="43"/>
  <c r="H24" i="43"/>
  <c r="H25" i="43"/>
  <c r="H28" i="43"/>
  <c r="H32" i="43"/>
  <c r="H33" i="43"/>
  <c r="H34" i="43"/>
  <c r="H35" i="43"/>
  <c r="H39" i="43"/>
  <c r="H43" i="43"/>
  <c r="H47" i="43"/>
  <c r="H48" i="43"/>
  <c r="H52" i="43"/>
  <c r="H53" i="43"/>
  <c r="H54" i="43"/>
  <c r="H57" i="43"/>
  <c r="H64" i="43"/>
  <c r="H69" i="43"/>
  <c r="H71" i="43"/>
  <c r="H73" i="43"/>
  <c r="H75" i="43"/>
  <c r="H77" i="43"/>
  <c r="H79" i="43"/>
  <c r="H81" i="43"/>
  <c r="H87" i="43"/>
  <c r="H94" i="43"/>
  <c r="H99" i="43"/>
  <c r="H104" i="43"/>
  <c r="H106" i="43"/>
  <c r="H108" i="43"/>
  <c r="H110" i="43"/>
  <c r="H116" i="43"/>
  <c r="H121" i="43"/>
  <c r="H126" i="43"/>
  <c r="H131" i="43"/>
  <c r="H136" i="43"/>
  <c r="H141" i="43"/>
  <c r="H146" i="43"/>
  <c r="H151" i="43"/>
  <c r="H156" i="43"/>
  <c r="H163" i="43"/>
  <c r="H181" i="43"/>
  <c r="H182" i="43"/>
  <c r="H185" i="43"/>
  <c r="H188" i="43"/>
  <c r="H24" i="42"/>
  <c r="H25" i="42"/>
  <c r="H26" i="42"/>
  <c r="H28" i="42"/>
  <c r="H29" i="42"/>
  <c r="H31" i="42"/>
  <c r="H33" i="42"/>
  <c r="H35" i="42"/>
  <c r="H36" i="42"/>
  <c r="H40" i="42"/>
  <c r="H41" i="42"/>
  <c r="H45" i="42"/>
  <c r="H49" i="42"/>
  <c r="H53" i="42"/>
  <c r="H59" i="42"/>
  <c r="H62" i="42"/>
  <c r="H66" i="42"/>
  <c r="H67" i="42"/>
  <c r="H71" i="42"/>
  <c r="H72" i="42"/>
  <c r="H73" i="42"/>
  <c r="H77" i="42"/>
  <c r="H81" i="42"/>
  <c r="H85" i="42"/>
  <c r="H86" i="42"/>
  <c r="H89" i="42"/>
  <c r="H107" i="42"/>
  <c r="H108" i="42"/>
  <c r="H111" i="42"/>
  <c r="H114" i="42"/>
  <c r="H18" i="41"/>
  <c r="H22" i="41"/>
  <c r="H26" i="41"/>
  <c r="H29" i="41"/>
  <c r="H32" i="41"/>
  <c r="H36" i="41"/>
  <c r="H39" i="41"/>
  <c r="H982" i="49" l="1"/>
  <c r="H13" i="49" s="1"/>
  <c r="H348" i="49"/>
  <c r="H360" i="48"/>
  <c r="H372" i="48" s="1"/>
  <c r="H118" i="46"/>
  <c r="H11" i="46" s="1"/>
  <c r="H94" i="46"/>
  <c r="H10" i="46" s="1"/>
  <c r="H535" i="45"/>
  <c r="H10" i="45" s="1"/>
  <c r="H328" i="44"/>
  <c r="H337" i="44" s="1"/>
  <c r="H166" i="43"/>
  <c r="H175" i="43" s="1"/>
  <c r="H92" i="42"/>
  <c r="H42" i="41"/>
  <c r="E28" i="63"/>
  <c r="E71" i="62"/>
  <c r="F47" i="50" s="1"/>
  <c r="E59" i="61"/>
  <c r="F45" i="50" s="1"/>
  <c r="E38" i="60"/>
  <c r="F43" i="50" s="1"/>
  <c r="E23" i="59"/>
  <c r="E65" i="58"/>
  <c r="F39" i="50" s="1"/>
  <c r="E88" i="57"/>
  <c r="E86" i="56"/>
  <c r="F35" i="50" s="1"/>
  <c r="E206" i="55"/>
  <c r="F33" i="50" s="1"/>
  <c r="E35" i="54"/>
  <c r="E63" i="53"/>
  <c r="F29" i="50" s="1"/>
  <c r="F27" i="50"/>
  <c r="E45" i="51"/>
  <c r="F25" i="50" s="1"/>
  <c r="H266" i="23"/>
  <c r="F51" i="50"/>
  <c r="F49" i="50"/>
  <c r="F41" i="50"/>
  <c r="F37" i="50"/>
  <c r="F31" i="50"/>
  <c r="H599" i="47"/>
  <c r="H9" i="41"/>
  <c r="H11" i="41" s="1"/>
  <c r="D6" i="40" s="1"/>
  <c r="H12" i="23"/>
  <c r="F24" i="22"/>
  <c r="B7" i="39"/>
  <c r="B5" i="39"/>
  <c r="B3" i="39"/>
  <c r="B2" i="39"/>
  <c r="B1" i="39"/>
  <c r="H1002" i="49" l="1"/>
  <c r="H12" i="49"/>
  <c r="H999" i="49"/>
  <c r="H11" i="48"/>
  <c r="H13" i="46"/>
  <c r="H540" i="45"/>
  <c r="H334" i="44"/>
  <c r="H359" i="44" s="1"/>
  <c r="H11" i="44" s="1"/>
  <c r="H172" i="43"/>
  <c r="H191" i="43" s="1"/>
  <c r="H11" i="43" s="1"/>
  <c r="F54" i="50"/>
  <c r="I18" i="39" s="1"/>
  <c r="D11" i="40"/>
  <c r="H10" i="42"/>
  <c r="H10" i="44"/>
  <c r="H10" i="43"/>
  <c r="H101" i="42"/>
  <c r="H12" i="47"/>
  <c r="H596" i="47"/>
  <c r="H543" i="45"/>
  <c r="H369" i="48"/>
  <c r="H375" i="48" s="1"/>
  <c r="H1004" i="49" l="1"/>
  <c r="H14" i="49" s="1"/>
  <c r="H602" i="47"/>
  <c r="H13" i="47" s="1"/>
  <c r="H15" i="47" s="1"/>
  <c r="D12" i="40" s="1"/>
  <c r="H572" i="45"/>
  <c r="H11" i="45" s="1"/>
  <c r="H13" i="44"/>
  <c r="D9" i="40" s="1"/>
  <c r="H13" i="43"/>
  <c r="D8" i="40" s="1"/>
  <c r="H117" i="42"/>
  <c r="H11" i="42" s="1"/>
  <c r="H13" i="42" s="1"/>
  <c r="D7" i="40" s="1"/>
  <c r="H12" i="48"/>
  <c r="H308" i="23"/>
  <c r="H306" i="23"/>
  <c r="H304" i="23"/>
  <c r="H302" i="23"/>
  <c r="H293" i="23"/>
  <c r="H291" i="23"/>
  <c r="H289" i="23"/>
  <c r="H287" i="23"/>
  <c r="H285" i="23"/>
  <c r="H283" i="23"/>
  <c r="H281" i="23"/>
  <c r="H279" i="23"/>
  <c r="H277" i="23"/>
  <c r="H275" i="23"/>
  <c r="H273" i="23"/>
  <c r="H226" i="23"/>
  <c r="H224" i="23"/>
  <c r="H222" i="23"/>
  <c r="H220" i="23"/>
  <c r="H218" i="23"/>
  <c r="H216" i="23"/>
  <c r="H214" i="23"/>
  <c r="H212" i="23"/>
  <c r="H210" i="23"/>
  <c r="H208" i="23"/>
  <c r="H206" i="23"/>
  <c r="H204" i="23"/>
  <c r="H202" i="23"/>
  <c r="H200" i="23"/>
  <c r="H198" i="23"/>
  <c r="H197" i="23"/>
  <c r="H196" i="23"/>
  <c r="H195" i="23"/>
  <c r="H194" i="23"/>
  <c r="H193" i="23"/>
  <c r="H189" i="23"/>
  <c r="H185" i="23"/>
  <c r="H183" i="23"/>
  <c r="H181" i="23"/>
  <c r="H179" i="23"/>
  <c r="H177" i="23"/>
  <c r="H175" i="23"/>
  <c r="H173" i="23"/>
  <c r="H171" i="23"/>
  <c r="H169" i="23"/>
  <c r="H167" i="23"/>
  <c r="H166" i="23"/>
  <c r="H165" i="23"/>
  <c r="H161" i="23"/>
  <c r="H160" i="23"/>
  <c r="H159" i="23"/>
  <c r="H158" i="23"/>
  <c r="H157" i="23"/>
  <c r="H156" i="23"/>
  <c r="H152" i="23"/>
  <c r="H139" i="23"/>
  <c r="H137" i="23"/>
  <c r="H135" i="23"/>
  <c r="H133" i="23"/>
  <c r="H131" i="23"/>
  <c r="H129" i="23"/>
  <c r="H127" i="23"/>
  <c r="H125" i="23"/>
  <c r="H123" i="23"/>
  <c r="H121" i="23"/>
  <c r="H119" i="23"/>
  <c r="H117" i="23"/>
  <c r="H115" i="23"/>
  <c r="H113" i="23"/>
  <c r="H111" i="23"/>
  <c r="H109" i="23"/>
  <c r="H107" i="23"/>
  <c r="H105" i="23"/>
  <c r="H103" i="23"/>
  <c r="H141" i="23" s="1"/>
  <c r="H96" i="23"/>
  <c r="H94" i="23"/>
  <c r="H92" i="23"/>
  <c r="H90" i="23"/>
  <c r="H88" i="23"/>
  <c r="H86" i="23"/>
  <c r="H84" i="23"/>
  <c r="H82" i="23"/>
  <c r="H80" i="23"/>
  <c r="H78" i="23"/>
  <c r="H76" i="23"/>
  <c r="H74" i="23"/>
  <c r="H72" i="23"/>
  <c r="H53" i="23"/>
  <c r="H51" i="23"/>
  <c r="H49" i="23"/>
  <c r="H47" i="23"/>
  <c r="H45" i="23"/>
  <c r="H43" i="23"/>
  <c r="H41" i="23"/>
  <c r="H39" i="23"/>
  <c r="H37" i="23"/>
  <c r="H35" i="23"/>
  <c r="H33" i="23"/>
  <c r="F30" i="22"/>
  <c r="F22" i="22"/>
  <c r="F20" i="22"/>
  <c r="F18" i="22"/>
  <c r="F16" i="22"/>
  <c r="F14" i="22"/>
  <c r="F8" i="22"/>
  <c r="F6" i="22"/>
  <c r="G6" i="21"/>
  <c r="F35" i="20"/>
  <c r="F33" i="20"/>
  <c r="F31" i="20"/>
  <c r="F28" i="20"/>
  <c r="F26" i="20"/>
  <c r="F24" i="20"/>
  <c r="F22" i="20"/>
  <c r="F20" i="20"/>
  <c r="F18" i="20"/>
  <c r="F16" i="20"/>
  <c r="F14" i="20"/>
  <c r="F12" i="20"/>
  <c r="F10" i="20"/>
  <c r="F8" i="20"/>
  <c r="F6" i="20"/>
  <c r="F29" i="19"/>
  <c r="F27" i="19"/>
  <c r="F25" i="19"/>
  <c r="F23" i="19"/>
  <c r="F21" i="19"/>
  <c r="F19" i="19"/>
  <c r="F17" i="19"/>
  <c r="F15" i="19"/>
  <c r="F13" i="19"/>
  <c r="F30" i="18"/>
  <c r="F26" i="18"/>
  <c r="F24" i="18"/>
  <c r="F22" i="18"/>
  <c r="F20" i="18"/>
  <c r="F18" i="18"/>
  <c r="F16" i="18"/>
  <c r="F14" i="18"/>
  <c r="F15" i="17"/>
  <c r="F13" i="17"/>
  <c r="F12" i="17"/>
  <c r="F19" i="17" s="1"/>
  <c r="F43" i="16"/>
  <c r="F41" i="16"/>
  <c r="F39" i="16"/>
  <c r="F37" i="16"/>
  <c r="F35" i="16"/>
  <c r="F33" i="16"/>
  <c r="F31" i="16"/>
  <c r="F29" i="16"/>
  <c r="F27" i="16"/>
  <c r="F25" i="16"/>
  <c r="F23" i="16"/>
  <c r="F21" i="16"/>
  <c r="F19" i="16"/>
  <c r="F17" i="16"/>
  <c r="F15" i="16"/>
  <c r="F13" i="16"/>
  <c r="F259" i="15"/>
  <c r="F253" i="15"/>
  <c r="F247" i="15"/>
  <c r="F241" i="15"/>
  <c r="F235" i="15"/>
  <c r="F229" i="15"/>
  <c r="F223" i="15"/>
  <c r="F217" i="15"/>
  <c r="F211" i="15"/>
  <c r="F205" i="15"/>
  <c r="F199" i="15"/>
  <c r="F193" i="15"/>
  <c r="F187" i="15"/>
  <c r="F181" i="15"/>
  <c r="F175" i="15"/>
  <c r="F169" i="15"/>
  <c r="F163" i="15"/>
  <c r="F157" i="15"/>
  <c r="F151" i="15"/>
  <c r="F145" i="15"/>
  <c r="F139" i="15"/>
  <c r="F133" i="15"/>
  <c r="F127" i="15"/>
  <c r="F121" i="15"/>
  <c r="F115" i="15"/>
  <c r="F109" i="15"/>
  <c r="F103" i="15"/>
  <c r="F97" i="15"/>
  <c r="F91" i="15"/>
  <c r="F85" i="15"/>
  <c r="F79" i="15"/>
  <c r="F73" i="15"/>
  <c r="F67" i="15"/>
  <c r="F61" i="15"/>
  <c r="F55" i="15"/>
  <c r="F49" i="15"/>
  <c r="F43" i="15"/>
  <c r="F37" i="15"/>
  <c r="F31" i="15"/>
  <c r="F25" i="15"/>
  <c r="F19" i="15"/>
  <c r="F13" i="15"/>
  <c r="F96" i="14"/>
  <c r="F93" i="14"/>
  <c r="F90" i="14"/>
  <c r="F81" i="14"/>
  <c r="F76" i="14"/>
  <c r="F71" i="14"/>
  <c r="F66" i="14"/>
  <c r="F61" i="14"/>
  <c r="F56" i="14"/>
  <c r="F51" i="14"/>
  <c r="F46" i="14"/>
  <c r="F41" i="14"/>
  <c r="F36" i="14"/>
  <c r="F31" i="14"/>
  <c r="F26" i="14"/>
  <c r="F21" i="14"/>
  <c r="F16" i="14"/>
  <c r="F11" i="14"/>
  <c r="F27" i="13"/>
  <c r="F24" i="13"/>
  <c r="F23" i="13"/>
  <c r="F22" i="13"/>
  <c r="F19" i="13"/>
  <c r="F17" i="13"/>
  <c r="F15" i="13"/>
  <c r="F13" i="13"/>
  <c r="F11" i="13"/>
  <c r="F9" i="13"/>
  <c r="F6" i="13"/>
  <c r="F128" i="12"/>
  <c r="F126" i="12"/>
  <c r="F124" i="12"/>
  <c r="F122" i="12"/>
  <c r="F120" i="12"/>
  <c r="F118" i="12"/>
  <c r="F116" i="12"/>
  <c r="F113" i="12"/>
  <c r="F111" i="12"/>
  <c r="F110" i="12"/>
  <c r="F105" i="12"/>
  <c r="F103" i="12"/>
  <c r="F101" i="12"/>
  <c r="F100" i="12"/>
  <c r="F99" i="12"/>
  <c r="F98" i="12"/>
  <c r="F97" i="12"/>
  <c r="F96" i="12"/>
  <c r="F91" i="12"/>
  <c r="F89" i="12"/>
  <c r="F88" i="12"/>
  <c r="F86" i="12"/>
  <c r="F85" i="12"/>
  <c r="F84" i="12"/>
  <c r="F83" i="12"/>
  <c r="F82" i="12"/>
  <c r="F81" i="12"/>
  <c r="F76" i="12"/>
  <c r="F74" i="12"/>
  <c r="F73" i="12"/>
  <c r="F72" i="12"/>
  <c r="F68" i="12"/>
  <c r="F66" i="12"/>
  <c r="F65" i="12"/>
  <c r="F63" i="12"/>
  <c r="F62" i="12"/>
  <c r="F61" i="12"/>
  <c r="F60" i="12"/>
  <c r="F59" i="12"/>
  <c r="F58" i="12"/>
  <c r="F53" i="12"/>
  <c r="F51" i="12"/>
  <c r="F50" i="12"/>
  <c r="F48" i="12"/>
  <c r="F47" i="12"/>
  <c r="F46" i="12"/>
  <c r="F45" i="12"/>
  <c r="F44" i="12"/>
  <c r="F43" i="12"/>
  <c r="F38" i="12"/>
  <c r="F36" i="12"/>
  <c r="F35" i="12"/>
  <c r="F33" i="12"/>
  <c r="F32" i="12"/>
  <c r="F31" i="12"/>
  <c r="F30" i="12"/>
  <c r="F29" i="12"/>
  <c r="F28" i="12"/>
  <c r="D25" i="12"/>
  <c r="F25" i="12" s="1"/>
  <c r="F21" i="12"/>
  <c r="F106" i="11"/>
  <c r="F104" i="11"/>
  <c r="F77" i="11"/>
  <c r="F75" i="11"/>
  <c r="F73" i="11"/>
  <c r="F71" i="11"/>
  <c r="F69" i="11"/>
  <c r="F67" i="11"/>
  <c r="F65" i="11"/>
  <c r="F63" i="11"/>
  <c r="F61" i="11"/>
  <c r="F59" i="11"/>
  <c r="F57" i="11"/>
  <c r="F55" i="11"/>
  <c r="F52" i="11"/>
  <c r="F118" i="10"/>
  <c r="F108" i="10"/>
  <c r="F100" i="10"/>
  <c r="F90" i="10"/>
  <c r="F80" i="10"/>
  <c r="F70" i="10"/>
  <c r="F60" i="10"/>
  <c r="F58" i="10"/>
  <c r="F54" i="10"/>
  <c r="F44" i="10"/>
  <c r="F34" i="10"/>
  <c r="F26" i="10"/>
  <c r="F16" i="10"/>
  <c r="F14" i="10"/>
  <c r="F12" i="10"/>
  <c r="F85" i="9"/>
  <c r="F84" i="9"/>
  <c r="F81" i="9"/>
  <c r="F79" i="9"/>
  <c r="F77" i="9"/>
  <c r="F75" i="9"/>
  <c r="F73" i="9"/>
  <c r="F71" i="9"/>
  <c r="F69" i="9"/>
  <c r="F67" i="9"/>
  <c r="F65" i="9"/>
  <c r="F63" i="9"/>
  <c r="F62" i="9"/>
  <c r="F61" i="9"/>
  <c r="F60" i="9"/>
  <c r="F57" i="9"/>
  <c r="D55" i="9"/>
  <c r="F55" i="9" s="1"/>
  <c r="F53" i="9"/>
  <c r="F51" i="9"/>
  <c r="F49" i="9"/>
  <c r="F45" i="9"/>
  <c r="F41" i="9"/>
  <c r="F39" i="9"/>
  <c r="F37" i="9"/>
  <c r="F35" i="9"/>
  <c r="F33" i="9"/>
  <c r="F31" i="9"/>
  <c r="F29" i="9"/>
  <c r="F27" i="9"/>
  <c r="F25" i="9"/>
  <c r="F23" i="9"/>
  <c r="F21" i="9"/>
  <c r="F18" i="9"/>
  <c r="F15" i="9"/>
  <c r="F13" i="9"/>
  <c r="F51" i="8"/>
  <c r="F49" i="8"/>
  <c r="F47" i="8"/>
  <c r="F45" i="8"/>
  <c r="F43" i="8"/>
  <c r="F41" i="8"/>
  <c r="F39" i="8"/>
  <c r="F37" i="8"/>
  <c r="F35" i="8"/>
  <c r="F33" i="8"/>
  <c r="F31" i="8"/>
  <c r="F29" i="8"/>
  <c r="F27" i="8"/>
  <c r="F25" i="8"/>
  <c r="F23" i="8"/>
  <c r="F21" i="8"/>
  <c r="F19" i="8"/>
  <c r="F17" i="8"/>
  <c r="F15" i="8"/>
  <c r="F89" i="7"/>
  <c r="D76" i="7"/>
  <c r="F76" i="7" s="1"/>
  <c r="F73" i="7"/>
  <c r="F70" i="7"/>
  <c r="F67" i="7"/>
  <c r="F64" i="7"/>
  <c r="F61" i="7"/>
  <c r="F58" i="7"/>
  <c r="F55" i="7"/>
  <c r="F52" i="7"/>
  <c r="F49" i="7"/>
  <c r="F46" i="7"/>
  <c r="F43" i="7"/>
  <c r="F40" i="7"/>
  <c r="F36" i="7"/>
  <c r="F32" i="7"/>
  <c r="F29" i="7"/>
  <c r="F26" i="7"/>
  <c r="F23" i="7"/>
  <c r="F20" i="7"/>
  <c r="F35" i="6"/>
  <c r="F33" i="6"/>
  <c r="F31" i="6"/>
  <c r="F29" i="6"/>
  <c r="F27" i="6"/>
  <c r="F25" i="6"/>
  <c r="F23" i="6"/>
  <c r="F21" i="6"/>
  <c r="F19" i="6"/>
  <c r="F17" i="6"/>
  <c r="F34" i="5"/>
  <c r="F32" i="5"/>
  <c r="F30" i="5"/>
  <c r="F28" i="5"/>
  <c r="B33" i="4"/>
  <c r="B32" i="4"/>
  <c r="B31" i="4"/>
  <c r="B30" i="4"/>
  <c r="B29" i="4"/>
  <c r="B28" i="4"/>
  <c r="B27" i="4"/>
  <c r="B26" i="4"/>
  <c r="B25" i="4"/>
  <c r="B20" i="4"/>
  <c r="B19" i="4"/>
  <c r="B18" i="4"/>
  <c r="B17" i="4"/>
  <c r="B16" i="4"/>
  <c r="B15" i="4"/>
  <c r="B14" i="4"/>
  <c r="B7" i="4"/>
  <c r="B5" i="4"/>
  <c r="B3" i="4"/>
  <c r="B2" i="4"/>
  <c r="B1" i="4"/>
  <c r="H16" i="49" l="1"/>
  <c r="D14" i="40" s="1"/>
  <c r="H14" i="48"/>
  <c r="D13" i="40" s="1"/>
  <c r="H13" i="45"/>
  <c r="D10" i="40" s="1"/>
  <c r="H310" i="23"/>
  <c r="H295" i="23"/>
  <c r="H13" i="23" s="1"/>
  <c r="H228" i="23"/>
  <c r="H11" i="23" s="1"/>
  <c r="H98" i="23"/>
  <c r="H9" i="23" s="1"/>
  <c r="F46" i="22"/>
  <c r="F46" i="21"/>
  <c r="I34" i="4" s="1"/>
  <c r="F37" i="20"/>
  <c r="I33" i="4" s="1"/>
  <c r="F31" i="19"/>
  <c r="F33" i="18"/>
  <c r="I31" i="4" s="1"/>
  <c r="F45" i="16"/>
  <c r="F265" i="15"/>
  <c r="F99" i="14"/>
  <c r="I27" i="4" s="1"/>
  <c r="F30" i="13"/>
  <c r="I26" i="4" s="1"/>
  <c r="F131" i="12"/>
  <c r="I25" i="4" s="1"/>
  <c r="F115" i="11"/>
  <c r="I20" i="4" s="1"/>
  <c r="F120" i="10"/>
  <c r="I19" i="4" s="1"/>
  <c r="F87" i="9"/>
  <c r="I18" i="4" s="1"/>
  <c r="F56" i="8"/>
  <c r="I17" i="4" s="1"/>
  <c r="F91" i="7"/>
  <c r="I16" i="4" s="1"/>
  <c r="F38" i="6"/>
  <c r="I15" i="4" s="1"/>
  <c r="F38" i="5"/>
  <c r="I14" i="4" s="1"/>
  <c r="I28" i="4"/>
  <c r="I35" i="4"/>
  <c r="I29" i="4"/>
  <c r="H56" i="23"/>
  <c r="H8" i="23" s="1"/>
  <c r="H10" i="23"/>
  <c r="I30" i="4"/>
  <c r="H14" i="23"/>
  <c r="I32" i="4"/>
  <c r="D19" i="40" l="1"/>
  <c r="I20" i="39" s="1"/>
  <c r="H17" i="23"/>
  <c r="I16" i="39" s="1"/>
  <c r="I36" i="4"/>
  <c r="I14" i="39" s="1"/>
  <c r="I21" i="4"/>
  <c r="I39" i="4" l="1"/>
  <c r="I12" i="39"/>
  <c r="I25" i="39" s="1"/>
  <c r="I27" i="39" s="1"/>
  <c r="H18" i="23"/>
  <c r="H19" i="23" s="1"/>
</calcChain>
</file>

<file path=xl/sharedStrings.xml><?xml version="1.0" encoding="utf-8"?>
<sst xmlns="http://schemas.openxmlformats.org/spreadsheetml/2006/main" count="7040" uniqueCount="3476">
  <si>
    <t xml:space="preserve"> </t>
  </si>
  <si>
    <t>Investitor</t>
  </si>
  <si>
    <t>DOM UPOKOJENCEV POLZELA</t>
  </si>
  <si>
    <t>Pot v Šenek 7</t>
  </si>
  <si>
    <t>3313 POLZELA</t>
  </si>
  <si>
    <t>Objekt:</t>
  </si>
  <si>
    <t>RUŠITEV IN NOVOGRADNJA PRIZIDKA K DOMU UPOKOJENCEV POLZELA</t>
  </si>
  <si>
    <t>Za gradnjo:</t>
  </si>
  <si>
    <t>Rušitev in novogradnja-prizidava</t>
  </si>
  <si>
    <t>Faza popisa:</t>
  </si>
  <si>
    <t>PZI</t>
  </si>
  <si>
    <t>Projektant:</t>
  </si>
  <si>
    <t>Projektivni biro Velenje d.d.</t>
  </si>
  <si>
    <t>Prešernova 8</t>
  </si>
  <si>
    <t>3320 Velenje</t>
  </si>
  <si>
    <t>Vodja projekta:</t>
  </si>
  <si>
    <t xml:space="preserve">Uroš Lokan univ. dipl. inž. arh. PA  </t>
  </si>
  <si>
    <r>
      <t xml:space="preserve">Igor Topič, </t>
    </r>
    <r>
      <rPr>
        <b/>
        <sz val="10"/>
        <color indexed="8"/>
        <rFont val="Arial Narrow"/>
        <family val="2"/>
      </rPr>
      <t>inž. gradb.</t>
    </r>
  </si>
  <si>
    <t>Datum:</t>
  </si>
  <si>
    <t xml:space="preserve"> NOVEMEBR 2022</t>
  </si>
  <si>
    <t>UVOD V PROJEKTANTSKI POPIS DEL</t>
  </si>
  <si>
    <t xml:space="preserve">SPLOŠNA OPOMBA: PZI projektantski popis in projektantski predračun je izdelan na podlagi PZI projekta št. 6625 (april 2022) projektanta Projektivni biro Velenje d.d. iz Velenja, razgovora z odgovornim projektantom ter posameznimi ostalimi projektanti in načrtovalci. Popis zajema gradbeno obrtniška dela za območje novogradnje. Pred izdelavo ponudbe je obvezen ogled lokacije objekta in projektne dokumentacije. Ponudnik je dolžan pri sestavi ponudbe upoštevati grafične in tekstualne dele projekta (DGD, PZI). Ponudnik je dolžan v skladu s pravili stroke kot strokovnjak s področja izvajanja del preizkusiti pravilnost tehničnih rešitev v projektni dokumentaciji in naročnika ter projektanta opozoriti na napake, ki jih opazi, v primernem roku pred oddajo ponudbe. Ponudnik je dolžan v primeru tiskarskih napak ali neskladij v projektni dokumentaciji ali neskladij med tem projektantskim popisom in izračunom in ostalo projektno dokumentacijo na to opozoriti projektanta ter naročnika pred oddajo ponudbe. Ponudnik se na nepravilnost tehničnih rešitev in/ali tiskarskih napak oziroma neskladnosti v projektni dokumentaciji oziroma v projektantskem popisu in predračunu kasneje ne more sklicevati, če gre za napake, ki bi jih moral in mogel opaziti pred oddajo ponudbe, pa o tem ni obvestil naročnika in projektanta. </t>
  </si>
  <si>
    <t>V sledečem popisu morajo biti v vseh postavkah vkalkulirane in upoštevane sledeče pripombe in pojasnila:</t>
  </si>
  <si>
    <t>1. Vsi potrebni varnostni ukrepi in zaščite v smislu Zakona o varnosti in zdravja pri delu ter predpisov, izdanih na njegovi podlagi, ki veljajo pri izvajanju navedenih del.</t>
  </si>
  <si>
    <t>2. Vsi notranji in zunanji vertikalni in horizontalni transporti do začasnih in stalnih deponij ter vsa pripravljalna, pomožna in zaključna dela pri posameznih postavkah (tudi, če to ni posebej navedeno v posameznih postavkah). Odpadni in izkopani material se deponira na deponije, katere morajo imeti upravna dovoljenja za deponiranje posameznih vrst materiala. Ponudnik izbere lokacije posameznih deponij v skladu s tem popisom in v cenah za E.M. upošteva vse stroške deponiranja in transporta. Prikazane količine v tem popisu so v raščenem ali vgrajenem stanju. Posamezni koeficienti razrahljivosti so upoštevani že v ceni za enoto mere. Pri cenah za enoto je upoštevati določeno specifičnost lokacije glede na skladiščenje materiala.</t>
  </si>
  <si>
    <t>3. Vgrajeni material mora ustrezati veljavnim normativom in predpisanim standardom ter ustrezati kvaliteti določeni z veljavno zakonodajo ter projektom. Ponudnik to dokaže s predložitvijo izjav o skladnosti, ustreznih certifikatov pred vgrajevanjem ter predložitvijo ustreznih poročil ali meritev vgrajenih materialov. Stroški za pridobitev teh listin morajo biti vkalkulirani v cenah po enoti. Projektna dokumentacija v celoti je sestavni del tega popisa.</t>
  </si>
  <si>
    <t>4. V času izdelave objekta morajo biti vsi vgrajeni materiali kot tudi začasno deponiran material na delovišču in skladiščih zaščiteni pred fizičnimi poškodbami, dežjem, mrazom in hudim vetrom ter ostalimi škodljivimi vremenskimi pogoji.</t>
  </si>
  <si>
    <t>5. Pri gradnji objekta je obvezno upoštevati zahteve raznih Elaboratov ter vse ostale pogoje posameznih soglasodajalcev, izdelovalcev posameznih načrtov in gradbenega dovoljenja. Pred pričetkom del mora izvajalec dodatno pregledati načrt gradbenih konstrukcij, načrt arhitekture, električnih inštalacij, naprav in opreme in načrt strojnih inštalacij, naprav in opreme in ostale izdelane načrte za predmetni objekt ter morebitne ugotovljene pripombe posredovati investitorju ali nadzorni službi.</t>
  </si>
  <si>
    <t>6. V popisu so v vseh postavkah vkalkulirana popolnoma vsa pripravljalna, pomožna in zaključna dela, ki pripadajo k posamezni postavki in so potrebna za nemoteno izvajanje del. Ponudnik mora v posameznih cenah na enoto mere upoštevati vse stroške za nabavo, dobavo in montažo osnovnega, pomožnega, pritrdilnega, tesnilnega materiala za izvedbo posamezne postavke iz popisa. V projektantskem popisu in projektantskem predračunu so že upoštevani vsi stroški za premične delovne in lovilne odre za izvedbo posameznih del;</t>
  </si>
  <si>
    <t>7. Ponudnik mora v posameznih cenah za enoto mere upoštevati vse potrebne zunanje in notranje vertikalne ter horizontalne transporte potrebnega materiala, delovne sile, orodja, delovnih strojev oz. naprav do mesta vgradnje;</t>
  </si>
  <si>
    <t>8. Ponudnik mora upoštevati tudi transportne stroške do gradbišča, ki vključujejo strošek zunanjih transportov ter vseh potrebnih manipulacij – nakladanje, razkladanje ipd. in morebitne ostale stroške (npr. carina, davki, skladiščenje ipd.). Prav tako mora ponudnik upoštevati velikost in lokacijo parcele, kjer se izvajajo dela ter posledično zaradi tega sprotni dovoz določenega materiala in opreme na delovišče.</t>
  </si>
  <si>
    <t>9. Vsebina popisa je izdelana na podlagi trenutno veljavnih predpisov in standardov. Količine so izračunane na podlagi GNG normativov in veljajo v nadaljevanju tudi kot kriterij za obračun posameznih količin.</t>
  </si>
  <si>
    <t>10. Posamezni materiali, ki so v popisu navedeni z imenom ali tipom so za ponudnika obvezni. Materiali, ki so opremljeni s citatom: "ali enakovredno" za ponudnika niso obvezni. Ponudnik lahko ponuja druge artikle, material in opremo, vendar samo pod pogojem, da izpolnjuje navedene kriterije, parametre in lastnosti, ki se v posamezni postavki ali splošni opombi od določenega artikla, opreme ali materiala zahtevajo in če jih predhodno pisno potrdi projektant arhitekture.</t>
  </si>
  <si>
    <t xml:space="preserve">11. Polega navedenega mora biti v cenah posameznih postavk upoštevano tudi sledeče: </t>
  </si>
  <si>
    <t xml:space="preserve"> - vsi splošni in stalni stroški, povezani z organizacijo in delom na gradbišču, vključno s koordinacijo ponudnika do svojih podizvajalcev, dobaviteljev in kooperantov, ki sodelujejo pri predmetni gradnji oz. izvedbi del;</t>
  </si>
  <si>
    <t xml:space="preserve"> - splošni stroški pristojbin in davkov upravnih organov pri prijavi gradbišča, pridobivanje raznih dovolenj in soglasij v zvezi z izvedbo;</t>
  </si>
  <si>
    <t xml:space="preserve"> - pridobivanje vseh potrebnih soglasij in mnenj, vse meritve kvalitete in projektiranih parametrov vgrajenih materialov in naprav, vsa atestna dokumentacija, garancije in potrdila o vgrajenih materialih ter izvedba kompletnega tehničnega pregleda s pripravo kompletne tehnične dokumentacija za tehnični pregled, oziroma predaje vseh v načrte vnesenih spremembah med gradnjo, izdelavo navodil za obratovanje in vzdrževanje ter ostali potrebni dokumenti;</t>
  </si>
  <si>
    <t xml:space="preserve"> - eventuelni stroški povezani s predstavitvami posameznih predvidenih in vgrajenih materialov investitorju, stroški nastali glede zahtev investitorja o eventuelni faznosti gradnje, prilagajanja terminskega plana izvedbe glede na obstoječe stanje itd.;</t>
  </si>
  <si>
    <t xml:space="preserve"> - vsa dokazila o izpolnitvi zahtevane kvalitete izvedenih del oz. fizikalnih lastnosti vgrajenih materialov, izdelkov ter proizvodov, ki so navedena v splošnih določilih, določilh izvedbe pri posameznih vrstah del oz. zahtevah v posameznih postavkah. Ponudnik mora ob dokončanju predložiti pravilno izpolnjeno "Dokazilo o zanesljivosti objekta";</t>
  </si>
  <si>
    <t xml:space="preserve"> - ponudnik je dolžan kontrolirati in dopolniti popise in količine s projektom in ni upravičen do dodatnih del, razen v primeru naročila s strani naročnika.</t>
  </si>
  <si>
    <t>12. V kolikor v projektni dokumentaciji ni detajla za določeno vrsto del, je predlog detajla dolžan izdelati ponudnik - izvajalec in ga predložiti odgovornemu projektantu v potrditev. Pri oddaji ponudbe mora ponudnik upoštevati, da lahko v fazi izvedbe del pride do spremembe v posameznih postavkah tudi zaradi detajlov, ki jih v okviru projektantskega nadzora pripravi projektant.</t>
  </si>
  <si>
    <t>13. V projektantskem predračunu so upoštevana tudi nepredvidena dela, po teoriji verjetnosti.</t>
  </si>
  <si>
    <t xml:space="preserve">14. Navedene splošne opombe, pripombe in kriteriji veljajo za celoten popis. </t>
  </si>
  <si>
    <t>Investitor:</t>
  </si>
  <si>
    <t xml:space="preserve">REKAPITULACIJA </t>
  </si>
  <si>
    <t>A./</t>
  </si>
  <si>
    <t>GRADBENA DELA</t>
  </si>
  <si>
    <t>A1.0</t>
  </si>
  <si>
    <t>A2.0</t>
  </si>
  <si>
    <t>A3.0</t>
  </si>
  <si>
    <t>A4.0</t>
  </si>
  <si>
    <t>A5.0</t>
  </si>
  <si>
    <t>A6.0</t>
  </si>
  <si>
    <t>A7.0</t>
  </si>
  <si>
    <t>SKUPAJ GRADBENA DELA</t>
  </si>
  <si>
    <t xml:space="preserve">B./ </t>
  </si>
  <si>
    <t>OBRTNIŠKA DELA</t>
  </si>
  <si>
    <t>B1.0</t>
  </si>
  <si>
    <t>B2.0</t>
  </si>
  <si>
    <t>B3.0</t>
  </si>
  <si>
    <t>B4.0</t>
  </si>
  <si>
    <t>B5.0</t>
  </si>
  <si>
    <t>B6.0</t>
  </si>
  <si>
    <t>B7.0</t>
  </si>
  <si>
    <t>B8.0</t>
  </si>
  <si>
    <t>B9.0</t>
  </si>
  <si>
    <t>B10.0</t>
  </si>
  <si>
    <t>DVIGALO</t>
  </si>
  <si>
    <t>B11.0</t>
  </si>
  <si>
    <t>RAZNA DELA</t>
  </si>
  <si>
    <t>SKUPAJ OBRTNIŠKA DELA</t>
  </si>
  <si>
    <t>SKUPAJ (brez DDV)</t>
  </si>
  <si>
    <t>A/1.0</t>
  </si>
  <si>
    <t>PRIPRAVLJALNA DELA</t>
  </si>
  <si>
    <t>Opis del</t>
  </si>
  <si>
    <t>EM</t>
  </si>
  <si>
    <t>Količina</t>
  </si>
  <si>
    <t>Cena/EM</t>
  </si>
  <si>
    <t>Skupaj</t>
  </si>
  <si>
    <t>A1.1</t>
  </si>
  <si>
    <r>
      <rPr>
        <b/>
        <sz val="10"/>
        <rFont val="Arial Narrow"/>
        <family val="2"/>
        <charset val="238"/>
      </rPr>
      <t>Komplet organizacija, ureditev in priprava gradbišča v stanje za nemoteno delo, vzdrževanje in demontaža gradbišča</t>
    </r>
    <r>
      <rPr>
        <sz val="10"/>
        <color indexed="8"/>
        <rFont val="Arial Narrow"/>
        <family val="2"/>
        <charset val="238"/>
      </rPr>
      <t xml:space="preserve">, z vsemi potrebnimi / spremljajočimi deli in materiali, vključno s stroji in napravami, oskrbo z vodo, elektriko, dovoznimi in delovnimi potmi, ograjami, ukrepi za varnost in zdravje pri delu, z deponijami in začasnimi objekti. vzdrževanje v času gradnje in odstranitev po koncu gradnje, izvedba po potrjenem načrtu gradbišča </t>
    </r>
  </si>
  <si>
    <t>kpl</t>
  </si>
  <si>
    <t>zajeto mora biti mdr.:</t>
  </si>
  <si>
    <r>
      <rPr>
        <b/>
        <sz val="10"/>
        <rFont val="Arial Narrow"/>
        <family val="2"/>
        <charset val="238"/>
      </rPr>
      <t>Elaborat / načrt organizacije gradbišča.</t>
    </r>
    <r>
      <rPr>
        <sz val="10"/>
        <color indexed="8"/>
        <rFont val="Arial Narrow"/>
        <family val="2"/>
        <charset val="238"/>
      </rPr>
      <t xml:space="preserve"> Komplet izdelava in predložitev v potrditev</t>
    </r>
  </si>
  <si>
    <r>
      <rPr>
        <b/>
        <sz val="10"/>
        <rFont val="Arial Narrow"/>
        <family val="2"/>
        <charset val="238"/>
      </rPr>
      <t>Elaborat varstva pri delu in varnostni načrt.</t>
    </r>
    <r>
      <rPr>
        <sz val="10"/>
        <color indexed="8"/>
        <rFont val="Arial Narrow"/>
        <family val="2"/>
        <charset val="238"/>
      </rPr>
      <t xml:space="preserve"> komplet izdelava.</t>
    </r>
  </si>
  <si>
    <t>SHRANJEVANJE DOKAZOV:  
Izvajalec naredi posnetek območja ali dokaze stanja tujih lastnin oz. sosednjih objektov pred izvedbo svojih del, za kasnejše ugotavljanje nastale škode, ki bi eventuelno lahko nastala zaradi izvedbe gradbenih del. 
Izdelava protokola s fotografijami in v prisotnosti lastnika in nadzora. Zapisnik se naredi v dveh izvodih pred začetkom del in se preda naročniku.</t>
  </si>
  <si>
    <r>
      <rPr>
        <b/>
        <sz val="10"/>
        <rFont val="Arial Narrow"/>
        <family val="2"/>
        <charset val="238"/>
      </rPr>
      <t>DOSTOP - TRANSPORTNE POTI:</t>
    </r>
    <r>
      <rPr>
        <sz val="10"/>
        <color indexed="8"/>
        <rFont val="Arial Narrow"/>
        <family val="2"/>
        <charset val="238"/>
      </rPr>
      <t xml:space="preserve"> dostop bo delno po obstoječih poteh, ki jih je potrebno po potrebi dodatno utrditi, delno izdelati na novo, po zaključku gradnje pa vzpostaviti prvotno stanje oz. po dogovoru z naročnikom - obvezen je ogled območja pred oddajo ponudbe.</t>
    </r>
  </si>
  <si>
    <r>
      <rPr>
        <b/>
        <sz val="10"/>
        <rFont val="Arial Narrow"/>
        <family val="2"/>
        <charset val="238"/>
      </rPr>
      <t xml:space="preserve">OGRAJA: </t>
    </r>
    <r>
      <rPr>
        <sz val="10"/>
        <color indexed="8"/>
        <rFont val="Arial Narrow"/>
        <family val="2"/>
        <charset val="238"/>
      </rPr>
      <t>gradbiščna ograja iz kovinskih panelov višine 2,00 m z podkonstrukcijo, vrata za osebni dostopa s ključavnico, vrata velikosti do 6,00 m2 s ključavnico - dobava, postavitev, vzdrževanje, demontaža in odvoz</t>
    </r>
  </si>
  <si>
    <r>
      <rPr>
        <b/>
        <sz val="10"/>
        <rFont val="Arial Narrow"/>
        <family val="2"/>
        <charset val="238"/>
      </rPr>
      <t>ZAČASNI OBJEKTI:</t>
    </r>
    <r>
      <rPr>
        <sz val="10"/>
        <color indexed="8"/>
        <rFont val="Arial Narrow"/>
        <family val="2"/>
        <charset val="238"/>
      </rPr>
      <t xml:space="preserve"> kot gradbiščni / skladiščni kontejnerji, barake za pisarne in garderobe, lope, nadstrešnice ipd. Priprava postora za postavitev, izgradnja  in vzpostavitev prvotnega stanja okolice po zaključenih delih.</t>
    </r>
  </si>
  <si>
    <r>
      <rPr>
        <b/>
        <sz val="10"/>
        <rFont val="Arial Narrow"/>
        <family val="2"/>
        <charset val="238"/>
      </rPr>
      <t xml:space="preserve">DEPONIJE: </t>
    </r>
    <r>
      <rPr>
        <sz val="10"/>
        <color indexed="8"/>
        <rFont val="Arial Narrow"/>
        <family val="2"/>
        <charset val="238"/>
      </rPr>
      <t xml:space="preserve">
Priprava postora za postavitev deponij, izgradnja gradbiščnih deponij in vzpostavitev prvotnega stanja po zaključenih delih.</t>
    </r>
  </si>
  <si>
    <t>VARNOSTNI UKREPI: 
Zavarovanje vseh nevarnih mest v različnih fazah gradnje
Pokritje prebojev, zavarovanje gradbišča in drugi podobni ukrepi; vzdrževanja, prestavljanja, zapiranje prebojev v steni, stropu in tleh ter odprtin v stropu in tleh: Pohodni, nepremični začasni pokrovi/pokrivala npr:. za jaške, strešne odprtine, preboje, jame, poglobitve,… - izvedba in uporaba. 
varovalne mreže  za preprečitev padca z višine na vseh linijah, predvidenih v varnostnem načrtu oz. po navodilih varnostnega inženirja
Namestitev pripomočkov za nudenje prve pomoči  za delavce na gradbišču
Izvedba meritev emisij hrupa, prahu in delovnih pogojev zaposlenih
Pregledi, preizkusi delovnih strojev, opreme in izvedba elektro meritev ter pridobitev listin o ustreznosti za varno delo
Varovanje delavcev na gradbišču z opozorilnimi lučmi v temi preko električnega omrežja ali na baterije, delovanje po izbiri izvajalca, v skladu z veljavnimi predpisi (npr. za zaščito ogrodij in konstrukcij, izstopajočih (štrlečih) delov).
Zagotovitev skupnega varovalnega ukrepa za zagotavljanje zaščite pred padci z višin
Varnostna ograja na predelih, kjer je možnost padca v globino (tudi pod kotom), razen v povezavi z odrom, z prečko spodaj na sredini in zgoraj, pri stopnicah brez spodnje prečke - izvedba, uporaba, demontaža.
Jekleno sidro/klin za varovanje delavcev, vroče cinkano, vključno z izkazom oz. dokazilom nosilnosti po normativih; sidranje klina v betonsko površino, ne glede ali v steno ali strop; varnostna žica</t>
  </si>
  <si>
    <t xml:space="preserve">OPREMA, STROŠKI: (Izvedba in storitev obsegajo postavitev v brezhibno in uporabno stanje, vključno z dostavo, postavitvijo in montažo, kot tudi razgradnjo, demontažo in odnos z gradbišča ter vse stroške delovana v času gradnje, v aktivnem in mirujočem stanju.)
Dobava, postavitev, odstranitev in najemnina ročnih gasilnih aparatov in opreme
Dobava, postavitev, odstranitev in najemnina sanitarij (sanitarnih kabin) - ustrezno število kemo stranišč brez priključkov za vodo in odpadno vodo, zagotavljanje v času gradnje, vključno z dnevnim čiščenjem in z potrošnim materialom (npr. toaletni papir, brisače).
Komplet stroški vzdrževanja gradbišča za čas gradnje vključno s stroški izvajanja del za zagotavljajnje zdravja in varstva pri delu, vključno s stroški za vodenje gradbišča - za izvedbo in funkcionalnost gradbišča poskrbi glavni vodja gradbišča oz. vodja del za posamezne faze del na gradbišču
</t>
  </si>
  <si>
    <t>INSTALACIJSKI PRIKLJUČKI: 
- gradbiščni vodovodni priključek s števcem in gradbiščna vodovodna napeljava, Stroški za porabo vode na gradbišču. Začasna oskrba z vodo ali možnost priključka, vključno z priključnimi cevmi do obstoječega omrežja na gradbišču z vodomerom. Vodovodne cevi odporne na mraz. Vložitev zahtevka in pregled takse so vključi v enotno ceno. Vodni priključek fi 25 oz. po potrebi gradbišča, izvedba, delovanje/uporaba
- gradbiščni telefonski priključek in aparati, 
- gradbiščna elektro omarica s priključno varovalko 40A in števcem in začasni kabelski razvod po gradbišču, Stroški za porabo elektrike na gradbišču, vključno z dobavo, postavitvijo in demontažo elektro omaric na ključ z razdelilcem za različne izvajalce z števci in varvalkami, vključno z postavitvijo in priključkom na mrežo</t>
  </si>
  <si>
    <r>
      <rPr>
        <b/>
        <sz val="10"/>
        <rFont val="Arial Narrow"/>
        <family val="2"/>
        <charset val="238"/>
      </rPr>
      <t xml:space="preserve">ŽERJAVI / DVIGALA: </t>
    </r>
    <r>
      <rPr>
        <sz val="10"/>
        <color indexed="8"/>
        <rFont val="Arial Narrow"/>
        <family val="2"/>
        <charset val="238"/>
      </rPr>
      <t>ustrezno število gradbenih žerjavov ali drugačnih dvigal, potrebnih za čas gradnje. Vsi stroški: priprava prostora, najem, postavitev, stroški delovanje, odstranitev itd. Glede na ureditev gradbišča, ki jo določi izvajalec.</t>
    </r>
  </si>
  <si>
    <t>OSVETLITEV: (dobava, postavitev, uporaba, demontaža)
Zunanja osvetlitev poti gradbišča (npr.: poti, ceste, skladiščnih površin). Osvetljenost vseh luči najmanj 7 Lux, vse luči, stikala in kabli so vključeni v enotno ceno. Instalacijski material je last izvajalca. 
Notranja osvetlitev poti v stavbah (nap. hodniki, prehodi, stopnišča, kleti,...). Osvetljenost vseh luči najmanj 15 Lux, vse luči, stikala in kabli so vključeni v enotno ceno. Instalacijski material je last izvajalca.</t>
  </si>
  <si>
    <t>PROMETNI ZNAKI: Ureditev prometnih znakov po slovenskih predpisih in določilih s strani naročnika ali po zahtevah, ki jih določi izvajalec. Nosilna konstrukcija po izbiri izvajalca, ki so vključena v enotno ceno. Znaki (npr. opozorilni znaki, kažipoti), ne glede na material, vsebino ali grafiko, pritrditev v predelu gradbišča na dele objekta ali ogrodje, montaža vključno z nosilno konstrukcijo. dobava, postavitev, uporaba, demontaža.</t>
  </si>
  <si>
    <t>VAROVANJE GRADBIŠČA</t>
  </si>
  <si>
    <r>
      <rPr>
        <b/>
        <sz val="10"/>
        <rFont val="Arial Narrow"/>
        <family val="2"/>
        <charset val="238"/>
      </rPr>
      <t xml:space="preserve">ZAVAROVANJE GRADBIŠČA: </t>
    </r>
    <r>
      <rPr>
        <sz val="10"/>
        <color indexed="8"/>
        <rFont val="Arial Narrow"/>
        <family val="2"/>
        <charset val="238"/>
      </rPr>
      <t>sklenjeno zavarovanje za  škodo, ki bi utegnila nastati investitorjem in tretjim osebam v zvezi z opravljanjem njihove dejavnosti</t>
    </r>
  </si>
  <si>
    <t xml:space="preserve">RAVNANJE Z GRADBENIMI ODPADKI: ravnanje z gradbenimi odpadki in zemeljskimi izkopi v skladu z Uredbo o ravnanju z odpadki, ki nastanejo pri gradbenih delih - izvajalec je dolžan investitorju pred pričetkom del posredovati podatke o prevzemniku odpadkov ter sprotno  posredovati evidenčne liste, voditi evidenco  o vrstah in količinah gradbenih odpadkov  ter izdelati Poročilo o  gospodarjenju z gradbenimi odpadki za potrebe  pridobitve uporabnega dovoljenja. </t>
  </si>
  <si>
    <r>
      <rPr>
        <b/>
        <sz val="10"/>
        <rFont val="Arial Narrow"/>
        <family val="2"/>
        <charset val="238"/>
      </rPr>
      <t xml:space="preserve">ČIŠČENJE: </t>
    </r>
    <r>
      <rPr>
        <sz val="10"/>
        <color indexed="8"/>
        <rFont val="Arial Narrow"/>
        <family val="2"/>
        <charset val="238"/>
      </rPr>
      <t xml:space="preserve">
Čiščenje gradbišča, demontaža in odnos vseh pripomočkov, odpadkov in ostankov. 
Čiščenje ceste zaradi nanosa blata na cesto</t>
    </r>
  </si>
  <si>
    <t>A1.2</t>
  </si>
  <si>
    <r>
      <rPr>
        <b/>
        <sz val="10"/>
        <rFont val="Arial Narrow"/>
        <family val="2"/>
        <charset val="238"/>
      </rPr>
      <t>GRADBIŠČNA OGRAJA</t>
    </r>
    <r>
      <rPr>
        <sz val="10"/>
        <color indexed="8"/>
        <rFont val="Arial Narrow"/>
        <family val="2"/>
        <charset val="238"/>
      </rPr>
      <t xml:space="preserve"> iz kovinskih panelov višine 2,00 m z podkonstrukcijo, vrata za osebni dostopa s ključavnico, vrata velikosti do 6,00 m2 s ključavnico - dobava, postavitev, vzdrževanje, demontaža in odvoz. kompletno z izdelavo potrebnega temelja, vključno z amortizacijo. Natančna izvedba po dogovoru z naročnikom.</t>
    </r>
  </si>
  <si>
    <t>m1</t>
  </si>
  <si>
    <t>A1.3</t>
  </si>
  <si>
    <t>Izdelava, postavitev in demontaža gradbenih profilov (vogali objekta in osi) in prenos višin objekta na profile z uporabo merilnega instrumenta</t>
  </si>
  <si>
    <t>A1.4</t>
  </si>
  <si>
    <t xml:space="preserve">Izdelava, dobava in postavitev gradbiščne table, skladno z Gradbenim zakonom.
- gradbišča  tabla z nosilno jekleno podkonstrukcijo, osvetlitvijo in oznakami, dobava in montaža z vso potrebno jekleno podkonstrukcijo: izvajalec postavi tablo, podlogo posreduje naročnik).  Po prevzemu in končanju del na gradbišču, se tabla skupaj z vsemi elementi demontira in odnese na odpad v kolikor ni več potrebna. prosto stoječa gradbena tabla, montirana na prostostoječo konstrukcijo, ki sestoji iz konstrukcije iz jeklenih stebrov, prečk in opaža, do višine 5 m nad terenom. </t>
  </si>
  <si>
    <t>A1.5</t>
  </si>
  <si>
    <t>Kompletna geodetska zakoličba objekta: zakoličba osi objekta, temeljev in kasneje zidov na profilih; prenos višinskih kot za objekt na terenu; vse skupaj z zavarovanjem višin, geodetskih točk in osi objekta. Zakoličba mora biti izvedena po navodilih geodetskega načrta in v skladu s situacijo projekta. 
Upoštevati zakoličba z zapisnikom za potrebe prijave začetka del!</t>
  </si>
  <si>
    <t>SKUPAJ PRIPRAVLJALNA DELA</t>
  </si>
  <si>
    <t>A/2.0</t>
  </si>
  <si>
    <t>ZEMELJSKA DELA</t>
  </si>
  <si>
    <t>Splošna določila za zemeljska dela :</t>
  </si>
  <si>
    <t xml:space="preserve">Vse količine so izračunane za celotno območje izkopa in nasipa v raščenem stanju razen, če ni v postavki drugače določeno. Pri postavkah zemeljskih del je potrebno še zajeti: </t>
  </si>
  <si>
    <r>
      <t xml:space="preserve">1. Vsa utrjevanja dna izkopa, tampona, nasutij in zasipov je potrebno izvajati do predpisane zbitosti v skladu z načrtom gradbenih konstrukcij in geotehničnim poročilom ali po navodilih projektanta. </t>
    </r>
    <r>
      <rPr>
        <i/>
        <sz val="9"/>
        <rFont val="Arial Narrow"/>
        <family val="2"/>
      </rPr>
      <t>V ceno je vkalkulirati izdelavo poročila o opravljenih meritvah utrjene tamponske temeljne blazine, v kolikor je to potrebno.</t>
    </r>
  </si>
  <si>
    <t>2. Pred izvedbo zasipa se je obvezno posvetovati s statikom ali nadzorom zaradi večplastne, mešane sestave zasipa in morebitne souporabe izkopanega materiala.</t>
  </si>
  <si>
    <r>
      <t xml:space="preserve">3. </t>
    </r>
    <r>
      <rPr>
        <i/>
        <sz val="9"/>
        <rFont val="Arial Narrow"/>
        <family val="2"/>
      </rPr>
      <t xml:space="preserve">Obračun izkopanih, nasutih, zasutih in odpeljanih materialov se obračunava v raščenem stanju. Stalne koeficiente razrahljivosti je upoštevati v E.M. posamezne postavke. </t>
    </r>
  </si>
  <si>
    <t>Količine za zemeljska dela so preračunane na osnovi načrta arhitekture!</t>
  </si>
  <si>
    <t>Izkop se obračunava na podlagi profilov posnetih, pred pričetkom del in po končanem delu.</t>
  </si>
  <si>
    <t xml:space="preserve">Geomehanik mora pred pričetkom vgrajevanja tamponskega nasutja preveriti geološko-geotehnične razmere. </t>
  </si>
  <si>
    <t>Dela izvajati ob prisotnosti odgovornega geologa in odgovornega nadzornika.</t>
  </si>
  <si>
    <t>A2.1</t>
  </si>
  <si>
    <t>Strojni široki izkop zemljine za temelje in poglobitve za vgrajevanje pustega betona, v terenu III.  in IV. kategoriji,  s  sprotnim  nakladanjem na transportno sredstvo; Odvoz na stalno deponijo - glej postavko A2.8.</t>
  </si>
  <si>
    <t>m3</t>
  </si>
  <si>
    <t>A2.2</t>
  </si>
  <si>
    <t>Ročni odkop morebitnih instalacij v terenu III. in IV. kategorije na lokaciji objekta z odmetom na rob izkopa (količina ocenjena)</t>
  </si>
  <si>
    <t>A2.3</t>
  </si>
  <si>
    <t>Planiranje dna izkopa s točnostjo +- 2 cm z minimalnim izmetom ali dosipom ter premetom odvečnega materiala. Obračun po m2.</t>
  </si>
  <si>
    <t>m2</t>
  </si>
  <si>
    <t>A2.4</t>
  </si>
  <si>
    <t>Strojno utrjevanje dna izkopa v terenu III. in IV. kategorije z vibracijsko ploščo ali vibrovaljarjem do predpisane zbitosti; stopnjo utrjenosti preveriti v statičnem izračunu ali v geomehanskem poročilu.</t>
  </si>
  <si>
    <t>A2.5</t>
  </si>
  <si>
    <t>Nabava, dobava in polaganje geotekstil (200g/m2) na uvaljan in utrjen planum, pred začetkom nasipavanja, vključno s potrebnimi preklopi 10%</t>
  </si>
  <si>
    <t>A2.6</t>
  </si>
  <si>
    <r>
      <t xml:space="preserve">Nabava, dobava in vgrajevanje tamponskega materiala, kamniti drobljenec,  granulacija 0 do 64mm,  kot nasutje pod temelji, deb. nasutja cca. 95 cm, z razgrinjanjem, planiranjem in utrjevanjem v plasteh do predpisane zbitosti, Ev2 min. 80MPa. Obračun po m3 tampona v utrjenem stanju. </t>
    </r>
    <r>
      <rPr>
        <i/>
        <sz val="10"/>
        <color indexed="8"/>
        <rFont val="Arial Narrow"/>
        <family val="2"/>
        <charset val="238"/>
      </rPr>
      <t>Dela izvajati po navodilih geomehanika!</t>
    </r>
  </si>
  <si>
    <t>A2.7</t>
  </si>
  <si>
    <t>Nabava, dobava in vgrajevanje tamponskega materiala kot zasip za temelji, do nivoja terena, z utrjevanje zasipa po plasteh v debelini največ po 30 cm.
Pri izvajanju  zasipa paziti, da ne pride do poškodbe vertikalne  hidroizolacije ali njene zaščite.</t>
  </si>
  <si>
    <t>A2.8</t>
  </si>
  <si>
    <t>Odvoz izkopanega materiala na stalno deponijo oddaljeno do 15 km, nakladanje je zajeto skupaj z izkopom. V postavki mora biti zajeto tudi plačilo komunalnega prispevka za stalno deponijo</t>
  </si>
  <si>
    <t>A2.9</t>
  </si>
  <si>
    <t>Geomehanski pregled in nadzor: strokovna prisotnost geomehanika v času izvajanja izkopa, utrjevanja  in pregled temeljnih tal pred izvedbo temeljev. V ceni je zajeti vse potrebne obiske geomehanika, vključno z izdelavo končnega poročila.</t>
  </si>
  <si>
    <t>A2.10</t>
  </si>
  <si>
    <t>Kompletna dobava in zabijanje jeklenih zagatnic h=8m, s pripravo delovnega platoja, upoštevati zabijanje in ruvanje jeklenih zagatnic. Vključno z vsemi spremljajočimi deli.</t>
  </si>
  <si>
    <t>SKUPAJ ZEMELJSKA DELA</t>
  </si>
  <si>
    <t>A/3.0</t>
  </si>
  <si>
    <t>BETONSKA DELA</t>
  </si>
  <si>
    <t>Splošna določila za betonska dela :</t>
  </si>
  <si>
    <t xml:space="preserve">Pri izvajanju betonskih, armirano betonskih del je upoštevati vse pogoje, katere navaja in predpisuje Pravilnik o tehničnih normativih za beton in armirani beton in Projekt betona, katerega izdela izvajalec. Armatura se izdeluje v skladu s PZI projektom gradbenih konstrukcij; pri čemer je upoštevati vse pogoje in navodila za izdelavo iz vseh načrtov.  Posebej pa je treba upoštevati sledeče: </t>
  </si>
  <si>
    <t xml:space="preserve">1. Opaži morajo biti čisti in v celoti pripravljeni za betoniranje (močenje). Črpni beton se ne sme vgrajevati z višine večje od 1m! Betonirati se lahko začne šele po pregledu podlage, odrov, opažev in armature. Vse vezi, stebri in preklade pod ploščami se betonirajo skupaj s ploščo! Beton se ročno vgrajuje samo v predelne stene in v primerih kadar to dovoli nadzor. </t>
  </si>
  <si>
    <t>2. Armatura ne sme rjaveti, pred montažo  jo je potrebno očistiti nečistoč, upoštevati je debelino zaščitne plasti betona, pritrjen mora biti tako, da ostane med betoniranjem na svojem mestu.</t>
  </si>
  <si>
    <t xml:space="preserve">3. Pred naročilom je upoštevati navedene eurokode in oznake betona; po končanem betoniranju je vgrajen beton potrebno zaščititi in negovati v skladu s pravili stroke. </t>
  </si>
  <si>
    <t xml:space="preserve">4.  Nadomestila za izvedbo elementov z naklonom  do 5 % od vodoravnosti se posebej ne priznava. Za vidne konstrukcije se smatrajo vse tiste konstrukcije, ki po končani izdelavi ostanejo neometane. </t>
  </si>
  <si>
    <t xml:space="preserve">5. Dopustna odstopanja za pravokotnost, dimenzije in ravnost posameznih betonskih ali armiranobetonskih konstrukcij so določena po določilih DIN 18202. </t>
  </si>
  <si>
    <t xml:space="preserve">6. Pred začetkom betonskih del morata biti opaž in armatura popolnoma pripravljena. Odprtine za instalacijske vode morajo biti nameščene na točno predvidenih lokacijah, nameščena morajo biti vsa sidra, podometna inštalacija in ostali podometni elementi. </t>
  </si>
  <si>
    <t>7. Pred pričetkom gradnje mora izvajalec izdelati Projekt betona v skladu z veljavno zakonodajo in ga predložiti nadzoru in projektantu gradbenih konstrukcij v pregled in potrditev! Pripadajoči stroški morajo biti že vkalkulirani v ceno posamezne E.M. vgrajenega betona. Betoni so v celoti izdelani v skladu z SIST EN 206-1!</t>
  </si>
  <si>
    <t>8. Recepturo in vgrajevanje betona obdela tehnolog za betone v sodelovanju s tehnologom za izvedbo tesnitev. Opomba: Izvedba vodotesnih gibljivih cevnih prebojev skozi talno ploščo: Obodi odprtin (vbetonirane cevi s sredinsko tesnilno manšeto) naj bodo izvedeni po načrtu instalacij. Preboji morajo biti nameščeni pravokotno na ploščo. Po montaži instalacijskih vodov izvedemo zatesnitev med obodom preboja in instalacijskim vodom z dvema nabrekljivima trakovoma in s tesnilno manšeto na plošči .</t>
  </si>
  <si>
    <t>A3.1</t>
  </si>
  <si>
    <t>Kompletna izdelava, dobava in vgradnja betona C12/15, v nearmirane konstrukcije, prereza nad 0.30 m3/m2/m1, vključno z vsemi pomožnimi deli in transportom do mesta vgrajevanja:</t>
  </si>
  <si>
    <t xml:space="preserve">   </t>
  </si>
  <si>
    <t>►pusti beton</t>
  </si>
  <si>
    <t>A3.2</t>
  </si>
  <si>
    <t>Kompletna izdelava, dobava in vgradnja betona C12/15, v nearmirane konstrukcije, prereza od 0.04 do 0.08 m3/m2/m1, vključno z vsemi pomožnimi deli in transportom do mesta vgrajevanja:</t>
  </si>
  <si>
    <t xml:space="preserve">►podložni beton </t>
  </si>
  <si>
    <t>A3.3</t>
  </si>
  <si>
    <t>Kompletna izdelava, dobava in vgrajevanje betona   C25/30, PV-I, XC1, v armirane konstrukcije, prereza nad 0.30 m3/m2/m1,  vključno z vsemi pomožnimi deli in transportom do mesta vgrajevanja:</t>
  </si>
  <si>
    <t>►ab pasovni temelj</t>
  </si>
  <si>
    <t>A3.4</t>
  </si>
  <si>
    <t>►ab točkovni temelji</t>
  </si>
  <si>
    <t>A3.5</t>
  </si>
  <si>
    <t>Kompletna izdelava, dobava in vgrajevanje betona   C25/30 XC2,PV-II vodotesne izvedbe   po sistemu npr. Xypex ali enakovredno, vodotesne izvedbe po sistemu kot npr. Xypex ali enakovredno, prereza od 0.20 do 0.30 m3/m2/m1,  vključno z vsemi pomožnimi deli in transportom do mesta vgrajevanja:</t>
  </si>
  <si>
    <t>►ab temeljna plošča</t>
  </si>
  <si>
    <t>A3.6</t>
  </si>
  <si>
    <t>Kompletna izdelava, dobava in vgrajevanje betona   C25/30 XC2, PV-II, vodotesne izvedbe   po sistemu npr. Xypex ali enakovredno, vodotesne izvedbe po sistemu kot npr. Xypex ali enakovredno, prereza od 0.20 do 0.30 m3/m2/m1,  vključno z vsemi pomožnimi deli in transportom do mesta vgrajevanja:</t>
  </si>
  <si>
    <t>►ab dvigalni jašek</t>
  </si>
  <si>
    <t>A3.7</t>
  </si>
  <si>
    <t>►ab temeljna peta (na stiku z obstoječim objektom)</t>
  </si>
  <si>
    <t>A3.8</t>
  </si>
  <si>
    <t>Kompletna izdelava, dobava in vgrajevanje betona   C25/30, PV-I, XC1, v armirane konstrukcije, prereza od 0.20 do 0.30 m3/m2/m1,  vključno z vsemi pomožnimi deli in transportom do mesta vgrajevanja:</t>
  </si>
  <si>
    <t>►ab temeljni nastavek na temeljni peti</t>
  </si>
  <si>
    <t>A3.9</t>
  </si>
  <si>
    <t>►ab stene</t>
  </si>
  <si>
    <t>A3.10</t>
  </si>
  <si>
    <t>Kompletna izdelava, dobava in vgrajevanje betona   C25/30, PV-I, XC1, v armirane konstrukcije, prereza od 0.12 do 0.20 m3/m2/m1,  vključno z vsemi pomožnimi deli in transportom do mesta vgrajevanja:</t>
  </si>
  <si>
    <t>►ab steber</t>
  </si>
  <si>
    <t>A3.11</t>
  </si>
  <si>
    <t>Kompletna izdelava, dobava in vgrajevanje betona   C25/30, PV-I, XC1, v armirane konstrukcije, prereza od 0.04 do 0.08 m3/m2/m1,  vključno z vsemi pomožnimi deli in transportom do mesta vgrajevanja:</t>
  </si>
  <si>
    <t>►ab vertikalne vezi, prereza od 0.04 do 0.08 m3/m2/m1</t>
  </si>
  <si>
    <t>A3.12</t>
  </si>
  <si>
    <t>Kompletna izdelava, dobava in vgrajevanje betona   C25/30, PV-I, XC1, v armirane konstrukcije, prereza od 0.08 do 0.12 m3/m2/m1,  vključno z vsemi pomožnimi deli in transportom do mesta vgrajevanja:</t>
  </si>
  <si>
    <t>►ab vertikalne vezi, prereza od 0.08 do 0.12 m3/m2/m1</t>
  </si>
  <si>
    <t>A3.13</t>
  </si>
  <si>
    <t>►ab preklade</t>
  </si>
  <si>
    <t>A3.14</t>
  </si>
  <si>
    <t>►ab atika</t>
  </si>
  <si>
    <t>A3.15</t>
  </si>
  <si>
    <t>Kompletna izdelava, dobava in vgrajevanje betona  C25/30, PV-I, XC1, v armirane konstrukcije, prereza od 0.12 do 0.20 m3/m2/m1,  vključno z vsemi pomožnimi deli in transportom do mesta vgrajevanja:</t>
  </si>
  <si>
    <t>►ab stopnice</t>
  </si>
  <si>
    <t>A3.16</t>
  </si>
  <si>
    <t>Kompletna izdelava, dobava in vgrajevanje betona  C30/37, PV-I, XC1, v armirane konstrukcije, prereza od 0.12 do 0.20 m3/m2/m1,  vključno z vsemi pomožnimi deli in transportom do mesta vgrajevanja:</t>
  </si>
  <si>
    <t>►ab etažna plošča</t>
  </si>
  <si>
    <t>A3.17</t>
  </si>
  <si>
    <t>Kompletna izdelava, dobava in vgrajevanje betona  C30/37, PV-I, XC1, v armirane konstrukcije, prereza od 0.20 do 0.30 m3/m2/m1,  vključno z vsemi pomožnimi deli in transportom do mesta vgrajevanja:</t>
  </si>
  <si>
    <t>►ab strešna plošča, prereza od 0.20 do 0.30 m3/m2/m1</t>
  </si>
  <si>
    <t>A3.18</t>
  </si>
  <si>
    <t>►ab strešna plošča, prereza od 0.12 do 0.20 m3/m2/m1</t>
  </si>
  <si>
    <t>A3.20</t>
  </si>
  <si>
    <t>►ab talne plošče v prstorih obstječega objekta (prostor z oznako 06-pokrit predprostor)</t>
  </si>
  <si>
    <t>A3.21</t>
  </si>
  <si>
    <t>Dobava,  rezanje,  krivljenje, vezanje in polaganje armature ter polaganje armaturnih mrež kompletno po armaturnem   načrtu,  z  vsemi pomožnimi deli in prenosi, do  mesta  vgraditve.
S500</t>
  </si>
  <si>
    <t>kg</t>
  </si>
  <si>
    <t>/1.</t>
  </si>
  <si>
    <t>/2.</t>
  </si>
  <si>
    <t>/3.</t>
  </si>
  <si>
    <t>mreže (neto)</t>
  </si>
  <si>
    <t>SKUPAJ BETONSKA DELA</t>
  </si>
  <si>
    <t>A/4.0</t>
  </si>
  <si>
    <t>TESARSKA DELA - OPAŽ</t>
  </si>
  <si>
    <t>Splošna določila za tesarska dela :</t>
  </si>
  <si>
    <t>Pri izvajanju tesarskih del je upoštevati vsa pripravljalna dela pri opažih, razopaževanje in zlaganje lesa in opažev. Opaži morajo biti pred uporabo pravilno negovani s premazi in odstranitev premazov upoštevana v posameznih cenah E.M. Tesnost in stabilnost opažev mora biti brezpogojno zagotovljena. Opaži za vidne betone morajo biti pripravljeni tako, da so po razopaženju betonske ploskve brez deformacij, gladke oziroma v strukturi določeni s projektom in popolnoma zalite brez gnezd in iztekajočega betona. Hkrati je potrebno upoštevati tudi sledeče:</t>
  </si>
  <si>
    <t xml:space="preserve">1. Varovalni odri, ki služijo varovanju življenja, izvajalcev ter ostalih na gradbišču se za čas izvajanja ne obračunavajo  posebej, ampak jih je potrebno upoštevati v cenah za enoto posameznih postavk, v kolikor to ni v popisu posebej opisano in označeno. </t>
  </si>
  <si>
    <t xml:space="preserve">2. Amortizacijsko stopnjo opažev in odrov ne glede na dobo za ves čas gradnje na objektu oziroma posamezne faze pri gradnji tudi takrat, kadar je  v posamezni postavki amortizacija določena. </t>
  </si>
  <si>
    <t xml:space="preserve">3. Stroške za morebitne statične presoje stabilnosti, sidranja in preizkuse opažev, delovnih odrov, varovalnih ali pomičnih odrov je vkalkulirati v cene po enoti posameznih postavk.  </t>
  </si>
  <si>
    <t xml:space="preserve">4.  Opaži  morajo biti izdelani po merah iz projekta ali posameznih načrtov z vsemi potrebnimi podporami z vodoravno in diagonalno povezavo tako, da so stabilni in vzdržijo vse obtežbe; površine morajo biti čiste in ravne; Vidni opaž se smatra v primeru ko konstrukcija po razopaževanju ostane neometana.  </t>
  </si>
  <si>
    <r>
      <t xml:space="preserve">5. </t>
    </r>
    <r>
      <rPr>
        <b/>
        <sz val="9"/>
        <rFont val="Arial Narrow"/>
        <family val="2"/>
        <charset val="238"/>
      </rPr>
      <t>V vseh postavkah tesarskih del je v ceni za enoto mere opažev obvezno zajeti potrebno opaževanje, razopaževanje, čiščenje in mazanje opažev ter zlaganje na primernih deponijah skupaj z vsemi transporti in pomožnimi deli.</t>
    </r>
  </si>
  <si>
    <t>Uporabiti vodotesne stenske opažne distančnike. Preboji skozi betonsko kontrukcijo se tesnijo z mehanskimi tesnilnimi elementi kot sistem je “Hauff-Technik</t>
  </si>
  <si>
    <t>A4.1</t>
  </si>
  <si>
    <t>Izdelava opaža roba podložnega betona, višine do 10 cm, skupaj s potrebnim opiranjem, opaženje, razopaženje, čiščenje  in zlaganje po končanih delih</t>
  </si>
  <si>
    <t>A4.2</t>
  </si>
  <si>
    <t>Izdelava opaža ab pasovni temelj skupaj s potrebnim opiranjem, opaženje, razopaženje, čiščenje  in zlaganje po končanih delih</t>
  </si>
  <si>
    <t>A4.3</t>
  </si>
  <si>
    <t>Izdelava opaža ab točkovni temelj skupaj s potrebnim opiranjem, opaženje, razopaženje, čiščenje  in zlaganje po končanih delih</t>
  </si>
  <si>
    <t>A4.4</t>
  </si>
  <si>
    <t>Izdelava opaža roba ab temeljne plošče (vodotesna izvedba) višine 25 cm, skupaj s potrebnim opiranjem, opaženje, razopaženje, čiščenje  in zlaganje po končanih delih</t>
  </si>
  <si>
    <t>A4.5</t>
  </si>
  <si>
    <t>Izdelava opaža ab temelj dvigalni jašek (vodotesna izvedba) skupaj s potrebnim opiranjem, opaženje, razopaženje, čiščenje  in zlaganje po končanih delih</t>
  </si>
  <si>
    <t>A4.6</t>
  </si>
  <si>
    <t>Izdelava opaža ab  temeljna peta (na stiku z obstoječim objektom), skupaj s potrebnim opiranjem, opaženje, razopaženje, čiščenje  in zlaganje po končanih delih</t>
  </si>
  <si>
    <t>A4.7</t>
  </si>
  <si>
    <t>Izdelava opaža ab temeljni nastavek na temeljni peti, skupaj s potrebnim opiranjem, opaženje, razopaženje, čiščenje  in zlaganje po končanih delih</t>
  </si>
  <si>
    <t>A4.8</t>
  </si>
  <si>
    <t>Izdelava opaža ab stene, višine 3-6 m, skupaj s potrebnim opiranjem, opaženje, razopaženje, čiščenje  in zlaganje po končanih delih. V ceni upoštevati uporabo delovnih odrov!</t>
  </si>
  <si>
    <t>A4.9</t>
  </si>
  <si>
    <t>Izdelava škatle oz. opaž roba odprtine (okno, vrata) v ab steni; opaženje, razopaženje, čiščenje  in zlaganje po končanih delih. V ceni upoštevati uporabo delovnih odrov!</t>
  </si>
  <si>
    <t>A4.10</t>
  </si>
  <si>
    <t>Izdelava opaža ab steber, višine 3-6 m, skupaj s potrebnim opiranjem, opaženje, razopaženje, čiščenje  in zlaganje po končanih delih. V ceni upoštevati uporabo delovnih odrov!</t>
  </si>
  <si>
    <t>A4.11</t>
  </si>
  <si>
    <t>Izdelava opaža ab vertikalne vezi, višine 3-6 m, skupaj s potrebnim opiranjem, opaženje, razopaženje, čiščenje  in zlaganje po končanih delih. V ceni upoštevati uporabo delovnih odrov!</t>
  </si>
  <si>
    <t>A4.12</t>
  </si>
  <si>
    <t>Izdelava opaža ab pravokotne preklade, opaženje, razopaženje, čiščenje  in zlaganje po končanih delih. V ceni upoštevati uporabo delovnih odrov!</t>
  </si>
  <si>
    <t>A4.13</t>
  </si>
  <si>
    <t>Izdelava opaža ab atike na ravni strehi, višine do 1,0 m, skupaj s potrebnim opiranjem, opaženje, razopaženje, čiščenje  in zlaganje po končanih delih. V ceni upoštevati uporabo delovnih odrov!</t>
  </si>
  <si>
    <t>A4.14</t>
  </si>
  <si>
    <t>Izdelava opaža ab notranje stopnice in podesta; opaž rame, podesti, čelnih in stranskih stranic,  z vsemi deli z vertikalnimi in horizontalnimi prenosi, opaženje, razopaženje, čiščenje in zlaganje. V ceni upoštevati uporabo delovnih odrov!</t>
  </si>
  <si>
    <t>A4.15</t>
  </si>
  <si>
    <t>Izdelava opaža ravne ab etažne plošče z opažnimi ploščami s podporami do višine 5,0 m, vključno z opažem roba plošče do h=25 cm, z vsemi deli z vertikalnimi in horizontalnimi prenosi, opaženje, razopaženje, čiščenje in zlaganje. V ceni upoštevati uporabo delovnih odrov!</t>
  </si>
  <si>
    <t>A4.16</t>
  </si>
  <si>
    <t>Izdelava opaža ravne ab strešne plošče z opažnimi ploščami s podporami, vključno z opažem roba plošče h=25 cm, z vsemi deli z vertikalnimi in horizontalnimi prenosi, opaženje, razopaženje, čiščenje in zlaganje. V ceni upoštevati uporabo delovnih odrov!</t>
  </si>
  <si>
    <t>A4.17</t>
  </si>
  <si>
    <t>Izdelava opaža ravne ab strešne plošče z opažnimi ploščami s podporami, vključno z opažem roba plošče h=16 cm, z vsemi deli z vertikalnimi in horizontalnimi prenosi, opaženje, razopaženje, čiščenje in zlaganje. V ceni upoštevati uporabo delovnih odrov!</t>
  </si>
  <si>
    <t>A4.18</t>
  </si>
  <si>
    <r>
      <t xml:space="preserve">Lahki premični odri na železnih stolicah, višine do 2,00 m, odri za pomoč pri izvajanju obrtniških in inštalaterskih del. 
</t>
    </r>
    <r>
      <rPr>
        <i/>
        <sz val="10"/>
        <rFont val="Arial Narrow"/>
        <family val="2"/>
      </rPr>
      <t>Opomba: količina je ocenjena in velja za celoten čas gradnje!</t>
    </r>
  </si>
  <si>
    <t>A4.19</t>
  </si>
  <si>
    <t xml:space="preserve">Dobava, montaža in demontaža  opaža prehodov za razne cevi, prezračevalnih kanalov skozi temelje, stene, stropove, oziroma skozi razne betonske konstrukcije, z enkratno uporabo lesa. </t>
  </si>
  <si>
    <t>kom</t>
  </si>
  <si>
    <t>SKUPAJ TESARSKA DELA</t>
  </si>
  <si>
    <t>A/5.0</t>
  </si>
  <si>
    <t>ZIDARSKA DELA</t>
  </si>
  <si>
    <t>Splošna določila za zidarska dela :</t>
  </si>
  <si>
    <t>Zidarska dela se morajo izvajati po določilih veljavnih tehničnih predpisov in normativov v soglasju z obveznimi standardi.</t>
  </si>
  <si>
    <t>Vgrajeni materiali za ta dela morajo po kvaliteti ustrezati določilom veljavnih tehničnih predpisov in slstandardov.</t>
  </si>
  <si>
    <t>Izolacije :</t>
  </si>
  <si>
    <t>Splošni pogoji :</t>
  </si>
  <si>
    <t xml:space="preserve">            - vse izolacije morajo ustrezati splošnim določilom veljavnih tehničnih predpisov, drugih normativov in obveznih standardov</t>
  </si>
  <si>
    <t>A5.1</t>
  </si>
  <si>
    <t xml:space="preserve">Kompletna dobava in polaganje čepaste folije pod temeljno ploščo, upoštevati ustrezne preklope (10 cm), z vsemi pomožnimi, pripravljalnimi in zaključnimi deli ter  vsemi  potrebnimi horizontalnimi in vertikalnimi transporti
</t>
  </si>
  <si>
    <t>A5.2</t>
  </si>
  <si>
    <r>
      <t xml:space="preserve">Kompletna izvedba </t>
    </r>
    <r>
      <rPr>
        <i/>
        <u/>
        <sz val="10"/>
        <rFont val="Arial Narrow"/>
        <family val="2"/>
        <charset val="238"/>
      </rPr>
      <t>vertikalne hidroizolacije</t>
    </r>
    <r>
      <rPr>
        <sz val="10"/>
        <rFont val="Arial Narrow"/>
        <family val="2"/>
      </rPr>
      <t xml:space="preserve"> z vsemi pomožnimi, pripravljalnimi in zaključnimi deli ter vsemi potrebnimi horizontalnimi in vertikalnimi transporti. Dela izvesti po navodilih proizvajalca. H.I. v sestavi:</t>
    </r>
  </si>
  <si>
    <t xml:space="preserve"> -HLADNI BITUMENSKI PREMAZ  (npr. Ibitol ali enakovredno)
-BITUMENSKI DEBELOSL. PREMAZ    0.5cm (npr. Lorencic LO-Bitumen 1K PS ali  enakovredno, nanešen v   dveh slojih 2x2.5mm)</t>
  </si>
  <si>
    <t>A5.3</t>
  </si>
  <si>
    <r>
      <t xml:space="preserve">Kompletna izvedba </t>
    </r>
    <r>
      <rPr>
        <i/>
        <u/>
        <sz val="10"/>
        <rFont val="Arial Narrow"/>
        <family val="2"/>
        <charset val="238"/>
      </rPr>
      <t>hidroizolacije obstoječe stene (odkopani del pralnice in shrambe)</t>
    </r>
    <r>
      <rPr>
        <sz val="10"/>
        <rFont val="Arial Narrow"/>
        <family val="2"/>
      </rPr>
      <t xml:space="preserve"> z vsemi pomožnimi, pripravljalnimi in zaključnimi deli ter vsemi potrebnimi horizontalnimi in vertikalnimi transporti. Dela izvesti po navodilih proizvajalca. H.I. v sestavi:</t>
    </r>
  </si>
  <si>
    <t xml:space="preserve"> -visokotčano pranje in čiščenje sten (priprava podlage za izvedbo hidroizolacije)
-zaglajen cementni obrzig
-HLADNI BITUMENSKI PREMAZ  (npr. Ibitol ali enakovredno)
-BITUMENSKA HIDROIZOLACIJA  0.5cm (npr. Izotekt P5 plus ali enakovredno)</t>
  </si>
  <si>
    <t>A5.4</t>
  </si>
  <si>
    <t xml:space="preserve">Nabava,  dobava  in vgradnja toplotne izolacije  deb. 20cm, npr. Fibran XPS 300L, kot zaščita vertikalne hidroizolacije, vključno z dodatno zaščito s čepaste folijo (Tefond)  z vsemi pomožnimi, pripravljalnimi in zaključnimi deli ter  vsemi  potrebnimi horizontalnimi in vertikalnimi transporti
</t>
  </si>
  <si>
    <t>A5.5</t>
  </si>
  <si>
    <t xml:space="preserve">Nabava,  dobava  in vgradnja toplotne izolacije  deb. 15 cm, npr. Fibran XPS 300L, kot zaščita vertikalne hidroizolacije, vključno z dodatno zaščito s čepaste folijo (Tefond)  z vsemi pomožnimi, pripravljalnimi in zaključnimi deli ter  vsemi  potrebnimi horizontalnimi in vertikalnimi transporti
</t>
  </si>
  <si>
    <t>A5.6</t>
  </si>
  <si>
    <t xml:space="preserve">Nabava,  dobava  in lepljenje toplotne izolacije na temelj, deb. 5 cm, npr. Fibran XPS 300L, oblaganje obodnih temeljev, kot zaščita hidroizolacije, vključno z dodatno zaščito s čepaste folijo (Tefond)  z vsemi pomožnimi, pripravljalnimi in zaključnimi deli ter  vsemi  potrebnimi horizontalnimi in vertikalnimi transporti
</t>
  </si>
  <si>
    <t>A5.7</t>
  </si>
  <si>
    <t xml:space="preserve">Nabava,  dobava  in vgradnja toplotne izolacije pod temeljno ploščo dvigalnega jaška, deb. 10 cm, npr. Fibran XPS 400L, SEISMIC, z vsemi pomožnimi, pripravljalnimi in zaključnimi deli ter  vsemi  potrebnimi horizontalnimi in vertikalnimi transporti
</t>
  </si>
  <si>
    <t>A5.8</t>
  </si>
  <si>
    <t xml:space="preserve">Nabava,  dobava  in vgradnja toplotne izolacije  deb. 10 cm, npr. Fibran XPS 300L, oblaganje stene temeljnega jaška (poglobljeni del) kot zaščita vertikalne hidroizolacije, vključno z dodatno zaščito s čepaste folijo (Tefond)  z vsemi pomožnimi, pripravljalnimi in zaključnimi deli ter  vsemi  potrebnimi horizontalnimi in vertikalnimi transporti
</t>
  </si>
  <si>
    <t>A5.9</t>
  </si>
  <si>
    <t>Nabava,  dobava  in vgradnja nabrekajoč trak (stik temeljna plošča in stena dviglani jašek), z vsemi pomožnimi, pripravljalnimi in zaključnimi deli ter  vsemi  potrebnimi horizontalnimi in vertikalnimi transporti</t>
  </si>
  <si>
    <t>A5.10</t>
  </si>
  <si>
    <t>Nabava, dobava  in vgradnja KOTNE LETVE 5x5 cm za blažitev ostrega kota na področju prehoda hidroizolacije: tla-stena (preprečevanje ostrega pregiba varilnega traku in posledičnega trganja trakov zaradi zemeljskih posedkov).</t>
  </si>
  <si>
    <t>A5.11</t>
  </si>
  <si>
    <t>Nabava, dobava in zidanje oz. zazidava okenskih in vratnih odprtin, zidanje s porobeton bloketi (Ytong-Xella) z YTONG tankoslojno lepilno malto, vključno z vsemi pripravljalnimi, pomožnimi in zaključnimi deli, V in H transporti ter potrebnimi delovnimi odri</t>
  </si>
  <si>
    <t>A5.12</t>
  </si>
  <si>
    <t xml:space="preserve">Dobava in zidanje sten z YTONG zidnimi ploščami ZP 20, dim. 62,5×20×20 z YTONG tankoslojno lepilno malto, ter sidranje v nosilni zid z elastičnimi sidri (sidri iz okroglega železa fi 10 mm) po vertikalnem in horizontalnem stiku. Prvo vrsto polagati v podaljšano malto 1:2:8. Zidaki morajo imeti certifikat skladnosti. Izvedba natančno po navodilih proizvajalca, vključno z V in H transporti ter potrebnimi delovnimi odri
</t>
  </si>
  <si>
    <t>A5.13</t>
  </si>
  <si>
    <t>Dobava in zidanje stene (pod okenskim profilom, pritličje) z YTONG zidnimi ploščami ZB30, dim. 62,5×30×20 z YTONG tankoslojno lepilno malto, ter sidranje v nosilni zid z elastičnimi sidri (sidri iz okroglega železa fi 10 mm) po vertikalnem in horizontalnem stiku. Prvo vrsto polagati v podaljšano malto 1:2:8. Zidaki morajo imeti certifikat skladnosti. Izvedba natančno po navodilih proizvajalca, vključno z V in H transporti ter potrebnimi delovnimi odri</t>
  </si>
  <si>
    <t>A5.14</t>
  </si>
  <si>
    <t xml:space="preserve">Kompletna izvedba omet sten iz porobeton bloketov (npr. Röfix 180), pred pričetkom nanašanja tankoslojnega ometa se na vse vogale s tankoslojno malto pritrditi vogalne profile, manjše utore zapolnite že prejšnji dan s tankoslojnim notranjim ometom. Beli tankoslojni omet nanašati direktno na Ytong zid na čisto površino, strojno ali ročno, v debelini 6–9 mm. Pri debelini nanosa manjši od 4 mm, morate Ytong zid in betonske površine predhodno premazati z impregnacijskim premazom. V ceni upoštevati potrebne odre in transporte ter vsa potrebna pomožna dela. Omet sten višine do 3,00 m </t>
  </si>
  <si>
    <t>A5.15</t>
  </si>
  <si>
    <t>A5.16</t>
  </si>
  <si>
    <t xml:space="preserve">Kompletna dobava in izvedba oblaganja ab preklade, na zunanji strani; toplotna izolacija PIR MF, deb. 4 cm, z vsemi pomožnimi, pripravljalnimi in zaključnimi  deli  in odri ter  vsemi  potrebnimi horizontalnimi in vertikalnimi transporti   </t>
  </si>
  <si>
    <t>A5.17</t>
  </si>
  <si>
    <t xml:space="preserve">Kompletna dobava in izvedba oblaganja špalete; toplotna izolacija PIR MF deb. 3 cm, z vsemi pomožnimi, pripravljalnimi in zaključnimi  deli  in odri ter  vsemi  potrebnimi horizontalnimi in vertikalnimi transporti   </t>
  </si>
  <si>
    <t>A5.18</t>
  </si>
  <si>
    <t xml:space="preserve">Kompletna dobava in izvedba oblaganja špalete z notranje strani (po vgranji okna); toplotna izolacija ekstrudirani polistiren-XPS 300 deb. 1 cm, lepilna malta, armirano z armaturno mrežico 145 g/m2, z vsemi pomožnimi, pripravljalnimi in zaključnimi  deli  in odri ter  vsemi  potrebnimi horizontalnimi in vertikalnimi transporti   </t>
  </si>
  <si>
    <t>A5.19</t>
  </si>
  <si>
    <t xml:space="preserve">Kompletna dobava in montaža topl.izol. PURENIT pod stavbnim pohištvo, dim. cca šir. 8 cm, viš. 16,50 cm (prilagoditi glede na izmere na licu mesta); z vsemi pomožnimi, pripravljalnimi in zaključnimi  deli  in odri ter  vsemi  potrebnimi horizontalnimi in vertikalnimi transporti   
</t>
  </si>
  <si>
    <t>A5.20</t>
  </si>
  <si>
    <t xml:space="preserve">Kompletna dobava in vgradnja svetlobni jašek s pohodno rešetko, dim. 118/73 cm; vgradnja po navodilih proizvajalca!
Z vsemi pomožnimi, pripravljalnimi in zaključnimi  deli  in odri ter  vsemi  potrebnimi horizontalnimi in vertikalnimi transporti   </t>
  </si>
  <si>
    <t>A5.21</t>
  </si>
  <si>
    <t xml:space="preserve">Kompletna dobava in polaganje PVC  kanalizacisjkih cevi med toplotno izolacijo (pod estrihom);
Z vsemi pomožnimi, pripravljalnimi in zaključnimi  deli  in odri ter  vsemi  potrebnimi horizontalnimi in vertikalnimi transporti   </t>
  </si>
  <si>
    <t>fi50</t>
  </si>
  <si>
    <t>fi75</t>
  </si>
  <si>
    <t>fi110</t>
  </si>
  <si>
    <t>fi125</t>
  </si>
  <si>
    <t>A5.22</t>
  </si>
  <si>
    <t>Dobava in vgradnja zateznega zidnega tesnila 125/200 z zidno uvodnico DN200. Vgraditi pred betoniranjem.</t>
  </si>
  <si>
    <t>A5.23</t>
  </si>
  <si>
    <t xml:space="preserve">Izvedba tesnjenja prebojev instalacij skozi odprtine do 0,25 m2 z malto in po potrebi protipožarnim kitom (za požarno tesnjenje). Obračun na število prebojev.
</t>
  </si>
  <si>
    <t>A5.24</t>
  </si>
  <si>
    <t xml:space="preserve">Izvedba tesnjenja prebojev instalacij skozi odprtine do 0,50 m2 z malto o potrebi protipožarnim kitom (za požarno tesnjenje). Obračun na število prebojev.
</t>
  </si>
  <si>
    <t>A5.25</t>
  </si>
  <si>
    <t xml:space="preserve">Dolbljenje kanalov v  obstoječih stenah za vgraditev raznih instalacijskih cevi. Količina ocenjena
</t>
  </si>
  <si>
    <t>A5.26</t>
  </si>
  <si>
    <t xml:space="preserve">Zidarska obdelava zidanih po prehodno izdolbljenih kanalih instalacijskih razvodov, špric in groba zidarska obdelava  izdolbljenih  kanalov  v  stenah. Količina cenjena!
</t>
  </si>
  <si>
    <t>A5.27</t>
  </si>
  <si>
    <t xml:space="preserve">Kompletna izvedba zidarsko popravilo obstoječih sten v obstoječem objektu (po izvedbi preboja oz. rušitev stene) predvidena izvedba grobega in finega ometa notranjih sten; grobi omet se izvede s podaljšano cementno malto 1:3:9 s predhodnim obrizgom, fini  apneni omet 1:3, armirano z armaturno mrežico 145 g/m2, z vsemi potrebnimi odri in transporti ter z vsemi potrebnimi pomožnimi deli. </t>
  </si>
  <si>
    <t>A5.28</t>
  </si>
  <si>
    <t xml:space="preserve">Kompletna izdelava ležišča 20/20 cm, v obstoječi steni pralnice in shrambe, za naleganje jeklenih nosilcev (Hea120), s kasnejšim podlivanjem, z vsemi potrebnimi odri in transporti ter z vsemi potrebnimi pomožnimi deli. </t>
  </si>
  <si>
    <t>A5.29</t>
  </si>
  <si>
    <t xml:space="preserve">Kompletna dobava in polaganje betosnkih tlakovcev d=6,5 cm, polaganje na ustrezno cementno lepilo. Z vsemi pomožnimi, pripravljalnimi in zaključnimi  deli  in odri ter  vsemi  potrebnimi horizontalnimi in vertikalnimi transporti   </t>
  </si>
  <si>
    <t>A5.30</t>
  </si>
  <si>
    <t xml:space="preserve">Kompletna dobava in polaganje betonskih pohodnih plošč 40/40/4, na terasi. Z vsemi pomožnimi, pripravljalnimi in zaključnimi  deli  in odri ter  vsemi  potrebnimi horizontalnimi in vertikalnimi transporti   </t>
  </si>
  <si>
    <t>A5.31</t>
  </si>
  <si>
    <t>Razna gradbena pomoč v delu pri obrtniških in instalacijskih delih ter razna nepredvidena in dodatna dela. Obračun izvršiti na podlagi efektivnih ur po predhodnem vpisu nadzornega organa v gradbeni dnevnik, ocena števila ur</t>
  </si>
  <si>
    <t>► NK – delavec</t>
  </si>
  <si>
    <t>ur</t>
  </si>
  <si>
    <t>► KV – delavec</t>
  </si>
  <si>
    <t>SKUPAJ ZIDARSKA DELA</t>
  </si>
  <si>
    <t>A/6.0</t>
  </si>
  <si>
    <t>FASADERSKA DELA</t>
  </si>
  <si>
    <t>Splošna določila za fasaderska dela :</t>
  </si>
  <si>
    <r>
      <t>OPOMBA:</t>
    </r>
    <r>
      <rPr>
        <sz val="9"/>
        <rFont val="Arial Narrow"/>
        <family val="2"/>
      </rPr>
      <t xml:space="preserve">  Za dopustna odstopanja za pravokotnost in površinsko ravnost fasade veljajo določila po DIN 18202. V ceni upoštevati vse zaključke na obodnih zidovih in stikih različnih materialov ter vse potrebne kotnike, odkapne robove, bandaže in dodatne ojačitve pri odprtinah.</t>
    </r>
  </si>
  <si>
    <t>1. Izvajalec pred pričetkom del preveri ravnost površine in njeno tolerančno območje, stanje površine (vlažnost, čistost, homogenost podlage, mastni madeži…) ter napake pred pričetkom del odpraviti.</t>
  </si>
  <si>
    <t xml:space="preserve">2. Izolacija fasade mora ustrezati sledečim parametrom in standardom: SIST EN 12667 (toplotna prevodnost), SIST EN 13501 (odziv na ogenj), SIST EN 1609 in 12087 (vodovpojnost), SIT EN 12086 (difuzijska upornost vodni pari) in DIN 4102/T17 (tališče). Pred pričetkom mora izvajalec uskladiti detajle pritrjevanja odkapnih obrob in razne preboje na fasadi. </t>
  </si>
  <si>
    <t>OBVEZNO JE POTREBNO KONTROLIRATI SESTAVE PO POSAMEZNIH POSTAVKAH V "SESTAVAH KONSTRUKCIJ", KI SO MERODAJNE ZA IZDELAVO PONUDBE!</t>
  </si>
  <si>
    <t>A6.1</t>
  </si>
  <si>
    <t xml:space="preserve">Kompletna dobava cevi in postavitev ter kasnejša demontaža fasadnega odra iz H ali cevnih elementov, višine do 15.00 m za izvedbo fasade brez zaščitne ponjave z vsemi potrebnimi vertikalnimi in horizontalnimi prehodi na posamezne delovne platoje, varnostnimi ograjami in potrebnimi sidri, pod oder se položi folija ali filc, da se lepilo ali zaključni sloj ne prime na asfalt oz. finalni zunanji tlak, v ceno zajeti tudi končno čiščenje, postavitev vseh začasnih prehodov in morebitnih lovilnih odrov v kolikor je potrebno. </t>
  </si>
  <si>
    <t>A6.2</t>
  </si>
  <si>
    <r>
      <t>Doplačilo za napenjanje zaščitne ponjave po fasadnem odru: ponjava služi varnostnemu namenu za protiprašno zaščito, preprečuje padanje predmetov in omogoča nemoten potek dela izvajalcem;</t>
    </r>
    <r>
      <rPr>
        <b/>
        <i/>
        <sz val="9"/>
        <rFont val="Arial Narrow"/>
        <family val="2"/>
        <charset val="238"/>
      </rPr>
      <t xml:space="preserve"> </t>
    </r>
    <r>
      <rPr>
        <b/>
        <i/>
        <u/>
        <sz val="9"/>
        <rFont val="Arial Narrow"/>
        <family val="2"/>
        <charset val="238"/>
      </rPr>
      <t>izdela se jo na zahtevo nadzora ali investitorja!</t>
    </r>
  </si>
  <si>
    <t>A6.3</t>
  </si>
  <si>
    <r>
      <t xml:space="preserve">Kompletna izdelava termo izolativne </t>
    </r>
    <r>
      <rPr>
        <i/>
        <sz val="10"/>
        <color indexed="8"/>
        <rFont val="Arial Narrow"/>
        <family val="2"/>
        <charset val="238"/>
      </rPr>
      <t>fasade objekta</t>
    </r>
    <r>
      <rPr>
        <sz val="10"/>
        <color indexed="8"/>
        <rFont val="Arial Narrow"/>
        <family val="2"/>
      </rPr>
      <t>, vključno z vsemi pomožnimi deli in materiali. V ceni upoštevati ojačitve vogalnih in špaletnih robov, vgradnja dilatacijskih profilov, dodatno diagonalno armiranje vogalov v fasadnih odprtinah</t>
    </r>
  </si>
  <si>
    <t>Sestava fasadne obloge:</t>
  </si>
  <si>
    <t>►lepilo toplotnoizolacijske obloge</t>
  </si>
  <si>
    <t xml:space="preserve">►TOPLOTNA IZOLACIJA    20cm
 (kamena volna, npr. Knaufinsulation 
  FKD-S Thermal ali enakovredno)  </t>
  </si>
  <si>
    <t>►dvodelna plastična razcepna sidra</t>
  </si>
  <si>
    <t>►osnovni omet - spodnji in zgornji sloj</t>
  </si>
  <si>
    <t>►armaturna mrežica</t>
  </si>
  <si>
    <t>►osnovni premaz, npr. akril emulzija</t>
  </si>
  <si>
    <t>►zaključni sloj / dekorativni omet  (npr. po sistemu Baumit)</t>
  </si>
  <si>
    <t>A6.4</t>
  </si>
  <si>
    <r>
      <t xml:space="preserve">Kompletna izdelava </t>
    </r>
    <r>
      <rPr>
        <b/>
        <i/>
        <u/>
        <sz val="10"/>
        <color indexed="8"/>
        <rFont val="Arial Narrow"/>
        <family val="2"/>
      </rPr>
      <t>podstavka fasade (cokel)</t>
    </r>
    <r>
      <rPr>
        <sz val="10"/>
        <color indexed="8"/>
        <rFont val="Arial Narrow"/>
        <family val="2"/>
      </rPr>
      <t>, vključno z vsemi pomožnimi deli in materiali.</t>
    </r>
  </si>
  <si>
    <t>Sestava obloge fasadnega podstavka:</t>
  </si>
  <si>
    <t>►toplotno izolacijska obloga XPS 300 deb. 20 cm</t>
  </si>
  <si>
    <t>►zaključni sloj / dekorativni omet primeren za fasadne podstavke (v barvi po izbiri arhitekta)</t>
  </si>
  <si>
    <t>A6.5</t>
  </si>
  <si>
    <r>
      <t xml:space="preserve">Kompletna izdelava termo izolativne </t>
    </r>
    <r>
      <rPr>
        <i/>
        <sz val="10"/>
        <color indexed="8"/>
        <rFont val="Arial Narrow"/>
        <family val="2"/>
        <charset val="238"/>
      </rPr>
      <t>fasade objekta - škatle žalizija</t>
    </r>
    <r>
      <rPr>
        <sz val="10"/>
        <color indexed="8"/>
        <rFont val="Arial Narrow"/>
        <family val="2"/>
      </rPr>
      <t xml:space="preserve">, vključno z vsemi pomožnimi deli in materiali. </t>
    </r>
  </si>
  <si>
    <t>►TOPLOTNA IZOLACIJA    4cm
 (ekstrudirani polistiren-XPS 300)</t>
  </si>
  <si>
    <t>A6.6</t>
  </si>
  <si>
    <r>
      <t xml:space="preserve">Kompletna izdelava termo izolativne </t>
    </r>
    <r>
      <rPr>
        <i/>
        <sz val="10"/>
        <color indexed="8"/>
        <rFont val="Arial Narrow"/>
        <family val="2"/>
        <charset val="238"/>
      </rPr>
      <t>fasade objekta - previsni del strešne plošče, s spodnje strani (prizidek),</t>
    </r>
    <r>
      <rPr>
        <sz val="10"/>
        <color indexed="8"/>
        <rFont val="Arial Narrow"/>
        <family val="2"/>
      </rPr>
      <t xml:space="preserve"> vključno z vsemi pomožnimi deli in materiali. </t>
    </r>
  </si>
  <si>
    <t>A6.7</t>
  </si>
  <si>
    <r>
      <t xml:space="preserve">Kompletna izdelava termo izolativne </t>
    </r>
    <r>
      <rPr>
        <i/>
        <sz val="10"/>
        <color indexed="8"/>
        <rFont val="Arial Narrow"/>
        <family val="2"/>
        <charset val="238"/>
      </rPr>
      <t>fasade objekta - LES</t>
    </r>
    <r>
      <rPr>
        <sz val="10"/>
        <color indexed="8"/>
        <rFont val="Arial Narrow"/>
        <family val="2"/>
      </rPr>
      <t>, vključno z vsemi pomožnimi deli in materiali. V ceni upoštevati ojačitve vogalnih in špaletnih robov, vgradnja dilatacijskih profilov, dodatno diagonalno armiranje vogalov v fasadnih odprtinah</t>
    </r>
  </si>
  <si>
    <t xml:space="preserve"> - MACESNOVE LETVE  2.5cm
 (vertikalne letve 9/2.5cm,  fuge 1cm, oljene kot npr. OSMO)
-ZRAČNI SLOJ  5cm
 (horizontalne macesnove letve 2.5/8cm  na 68cm in vertikalne macesnove letve 2.5/8cm, barvano na temno sivo)
-VETRNA ZAŠČITA
 (npr. Knauf Insulation HOMESEAL   LDS 0,02 UV ali enakovredno)
-TOPLOTNA IZOLACIJA  8cm
 (kamena volna, npr. Knauf insulation NaturBoard Ventacusto, λ&lt;=0,034W/Mk ali enakovredno, med horizontalnimi lesenimi letvami 8/8cm na 68cm)
-TOPLOTNA IZOLACIJA  8cm
 (kamena volna, npr. Knauf insulation NaturBoard Ventacusto, λ&lt;=0,034W/Mk  ali enakovredno, med vertikalnimi lesenimi letvami 8/8cm na 68cm in 67.5cm)
</t>
  </si>
  <si>
    <t>a)</t>
  </si>
  <si>
    <t xml:space="preserve">Kompletna dobava materiala in obdelava špalet v pritličju (stavbno pohištvo): OSB plošča 12 mm, šir. 28 cm + lesena deščica 8/2 cm + alu zaključna oboroba r.š. 45 cm (prašno barvano 7015); vključno z vsemi pomožnimi, pripravljalnimi in zaključnimi deli in odri ter vsemi potrebnimi horizontalnimi in vertikalnimi transporti!
</t>
  </si>
  <si>
    <t>A6.8</t>
  </si>
  <si>
    <r>
      <t xml:space="preserve">Kompletna izdelava termo izolativne </t>
    </r>
    <r>
      <rPr>
        <i/>
        <sz val="10"/>
        <color indexed="8"/>
        <rFont val="Arial Narrow"/>
        <family val="2"/>
        <charset val="238"/>
      </rPr>
      <t>fasade objekta - nadstrešek s spodnje stranim,</t>
    </r>
    <r>
      <rPr>
        <sz val="10"/>
        <color indexed="8"/>
        <rFont val="Arial Narrow"/>
        <family val="2"/>
      </rPr>
      <t xml:space="preserve"> vključno z vsemi pomožnimi deli in materiali. </t>
    </r>
  </si>
  <si>
    <t>►TOPLOTNA IZOLACIJA 4+3+3cm
 (ekstrudiran polistiren-XPS 300,
  obešen strop na kovinski podkonstrukciji)</t>
  </si>
  <si>
    <t>A6.9</t>
  </si>
  <si>
    <r>
      <t xml:space="preserve">Kompletna izdelava termo izolativne </t>
    </r>
    <r>
      <rPr>
        <i/>
        <sz val="10"/>
        <color indexed="8"/>
        <rFont val="Arial Narrow"/>
        <family val="2"/>
        <charset val="238"/>
      </rPr>
      <t>fasade objekta - čelna stran nadstreška,</t>
    </r>
    <r>
      <rPr>
        <sz val="10"/>
        <color indexed="8"/>
        <rFont val="Arial Narrow"/>
        <family val="2"/>
      </rPr>
      <t xml:space="preserve"> vključno z vsemi pomožnimi deli in materiali. </t>
    </r>
  </si>
  <si>
    <t>► -TANKOSLOJNA KONTAKTNA FASADA 
 (npr. po sistemu Baumit ali enakovredno)
-TOPLOTNA IZOLACIJA                              3cm
 (ekstrudirani polistiren-XPS 300)
-OSB PLOŠČE                                          2cm</t>
  </si>
  <si>
    <t>A6.10</t>
  </si>
  <si>
    <r>
      <t xml:space="preserve">Kompletna izdelava termo izolativne </t>
    </r>
    <r>
      <rPr>
        <i/>
        <sz val="10"/>
        <color indexed="8"/>
        <rFont val="Arial Narrow"/>
        <family val="2"/>
        <charset val="238"/>
      </rPr>
      <t>fasade objekta - stena na terasi (1N),</t>
    </r>
    <r>
      <rPr>
        <sz val="10"/>
        <color indexed="8"/>
        <rFont val="Arial Narrow"/>
        <family val="2"/>
      </rPr>
      <t xml:space="preserve"> vključno z vsemi pomožnimi deli in materiali. </t>
    </r>
  </si>
  <si>
    <t xml:space="preserve">►TOPLOTNA IZOLACIJA   8cm
 (kamena volna, npr. Knaufinsulation
  FKD-S Thermal, λ&lt;=0,035W/Mk
  ali enakovredno) </t>
  </si>
  <si>
    <t>A6.11</t>
  </si>
  <si>
    <r>
      <t xml:space="preserve">Kompletna izdelava termo izolativne </t>
    </r>
    <r>
      <rPr>
        <i/>
        <sz val="10"/>
        <color indexed="8"/>
        <rFont val="Arial Narrow"/>
        <family val="2"/>
        <charset val="238"/>
      </rPr>
      <t>fasade objekta - OBSTOJEČ OBJEKT-PREHOD NA KATEREGA SE PRIZIDA NOV OBJEKT,</t>
    </r>
    <r>
      <rPr>
        <sz val="10"/>
        <color indexed="8"/>
        <rFont val="Arial Narrow"/>
        <family val="2"/>
      </rPr>
      <t xml:space="preserve"> vključno z vsemi pomožnimi deli in materiali. </t>
    </r>
  </si>
  <si>
    <t xml:space="preserve">►TOPLOTNA IZOLACIJA   15 cm
 (kamena volna, npr. Knaufinsulation
  FKD-S Thermal, λ&lt;=0,035W/Mk
  ali enakovredno) </t>
  </si>
  <si>
    <t>A6.12</t>
  </si>
  <si>
    <r>
      <t xml:space="preserve">Kompletna izdelava </t>
    </r>
    <r>
      <rPr>
        <b/>
        <i/>
        <u/>
        <sz val="10"/>
        <color indexed="8"/>
        <rFont val="Arial Narrow"/>
        <family val="2"/>
      </rPr>
      <t>podstavka fasade (cokel)  -  OBSTOJEČ OBJEKT-PREHOD NA KATEREGA SE PRIZIDA NOV OBJEKT</t>
    </r>
    <r>
      <rPr>
        <sz val="10"/>
        <color indexed="8"/>
        <rFont val="Arial Narrow"/>
        <family val="2"/>
      </rPr>
      <t>, vključno z vsemi pomožnimi deli in materiali.</t>
    </r>
  </si>
  <si>
    <t>►toplotno izolacijska obloga XPS 300 deb. 15 cm</t>
  </si>
  <si>
    <t>A6.13</t>
  </si>
  <si>
    <r>
      <t xml:space="preserve">Kompletna izdelava termo izolativne </t>
    </r>
    <r>
      <rPr>
        <i/>
        <sz val="10"/>
        <color indexed="8"/>
        <rFont val="Arial Narrow"/>
        <family val="2"/>
        <charset val="238"/>
      </rPr>
      <t>fasade objekta - Fasada DVIGALNI JAŠEK NAD STREHO,</t>
    </r>
    <r>
      <rPr>
        <sz val="10"/>
        <color indexed="8"/>
        <rFont val="Arial Narrow"/>
        <family val="2"/>
      </rPr>
      <t xml:space="preserve"> vključno z vsemi pomožnimi deli in materiali. </t>
    </r>
  </si>
  <si>
    <t xml:space="preserve">►TOPLOTNA IZOLACIJA   16 cm
 (kamena volna, npr. Knaufinsulation
  FKD-S Thermal, λ&lt;=0,035W/Mk
  ali enakovredno) </t>
  </si>
  <si>
    <t>A6.14</t>
  </si>
  <si>
    <t>Kompletna dobava materiala in izvedba barvanje fasade na obstoječem objektu, z belo barvo, upoštevati predhodno pripravo podlage, izvedba osnovnega premaza (ustrezna emulzija oz. ustrezni primer) in izvedba zaključnega premaza, vključno z vsemi pomožnimi deli in materiali.</t>
  </si>
  <si>
    <t>SKUPAJ FASADERSKA DELA</t>
  </si>
  <si>
    <t>A/7.0</t>
  </si>
  <si>
    <t>RUŠITVENA DELA</t>
  </si>
  <si>
    <t>Pred izdelavo ponudbe je obvezen ogled lokacije objekta in projektne dokumentacije. Izvajalec je dolžan pri sestavi ponudbe upoštevati grafične in tekstualne dele projekta (DGD, PZI). V primeru tiskarskih napak in neskladij v projektu je dolžan na to opozoriti projektanta pred oddajo ponudbe.</t>
  </si>
  <si>
    <t>Pripravljalna dela</t>
  </si>
  <si>
    <t>Zaradi optimalnega poteka rušenja je pred pričetkom del potrebno izvesti ustrezna pripravljalna dela, ki morajo upoštevati:
- varnost delavcev pri rušenju
- varnost okoliških prebivalcev
- stabilnost objekta, ki se ruši, v času rušenja
- stabilnost oz. eventualno ogroženost sosednjih objektov in bližnje krajevne ceste</t>
  </si>
  <si>
    <t>Pripravljalna dela izvajata v okviru svojih kompetenc investitor in izvajalec del.
Investitor mora pred pričetkom o nameravanem pričetku del obvestiti ustrezne institucije in
okoliške prebivalce in jih posebej opozoriti, da se v času rušenja ne zadržujejo v bližini objekta.</t>
  </si>
  <si>
    <t>Izvajalec del mora v okviru pripravljalnih del izvesti:
- zaščito sosednjih objektov in krajevne ceste,
- fizično zaščitno ograjo okoli objekta, ki se ruši (ograja iz mrežne plastike),
- odklopiti eventualne instalacije, ki se še nahajajo v objektu in so v funkciji, predvsem to velja za električno in vodovodno inštalacijo,
- odstraniti vse predmete in stroje z bližnje okolice objekta,
- izprazniti objekt in
- izvesti vse zaščitne ukrepe za same delavce, ki bodo izvajali rušitvena dela.</t>
  </si>
  <si>
    <t>Postopek rušenja oz. odstranitve objekta</t>
  </si>
  <si>
    <t>Glede na stanje in velikost objekta, se predvideva, da se rušenje po izvedbi zgoraj navedenih ukrepov, izvede deloma strojno, deloma ročno.</t>
  </si>
  <si>
    <t>Rušenje obstoječega objekta poteka postopoma od strehe navzdol z vsemi varnostnimi ukrepi, ki jih rušitev zahteva.</t>
  </si>
  <si>
    <t>Optimalen potek rušenja, ki si sledi:</t>
  </si>
  <si>
    <t>•</t>
  </si>
  <si>
    <t>odstranitev grelnih teles, kovinskih ograj…</t>
  </si>
  <si>
    <t>Rušenje betonskega in opečnega skeleta objekta.</t>
  </si>
  <si>
    <t>Deponiranje gradbenih odpadkov naj bo ločeno po vrstah odpadkov (ločeno zbiranje nenevarnih gradbenih odpadkov).</t>
  </si>
  <si>
    <t>Izkop zemljine poteka sprotno, možna je tudi ureditev manjše deponije in kasnejša uporaba pri vzpostavljanju prvotnega stanja.</t>
  </si>
  <si>
    <t>Sprotno odvažanje gradbenih odpadkov (izkopana zemlja). 20% se porabi za zaključna dela, 80% se odpelje na deponijo.</t>
  </si>
  <si>
    <t>Za izkopano zemljo se na gradbišču (znotraj gradbiščne ograje) locirajo tudi manjše začasne deponije s katerih poteka odvoz.</t>
  </si>
  <si>
    <t>Za odpadke kot so opeka, mešani gradbeni odpadki, pločevina (žlebovi), steklo in les se ob gradbišču lahko locirajo tudi manjše začasne deponije s katerih poteka odvoz na njihovo predelavo.</t>
  </si>
  <si>
    <t>Vse površine je potrebno po opravljenih delih vzpostaviti v prvotno stanje.</t>
  </si>
  <si>
    <t>Predelava gradbenih odpadkov na kraju nastanka odpadkov ni predvidena in se ne bo izvajala.</t>
  </si>
  <si>
    <t>Za izkop se uporabijo predvsem: bager, buldožer, ter kamioni in valjarji,…</t>
  </si>
  <si>
    <t>Deponije morajo biti izvedene izven delovnega območja in predvsem in skladno z organizacijo gradbišča, ki jo izvede izvajalec del.</t>
  </si>
  <si>
    <t>Ločeno zbiranje odpadkov: odpadki se sortirajo in zbirajo glede na njihove lastnosti na mestu nastanka.</t>
  </si>
  <si>
    <t>Zabojniki, morajo biti takšni, da jih je moč odpreti in naložiti material v njega brez vmesnega prekladanja.</t>
  </si>
  <si>
    <t>Pred pričetkom del je treba izvesti zaporo dovoda inštalacij, oz. odklop vseh komunalnih in drugih vodov, ki ga izvedejo pooblaščene osebe in upravljavci!</t>
  </si>
  <si>
    <t>V času del mora biti gradbišče ograjeno in zavarovano glede na načrt organizacije gradbišča, kot to določa zakonodaja o gradnji objektov.</t>
  </si>
  <si>
    <t>Vse odlagalne površine je potrebno po opravljenih delih vzpostaviti v prvotno stanje.</t>
  </si>
  <si>
    <t>Gradbeni odpadki, ki bodo nastali pri rušenju objekta so: mešani gradbeni odpadki, opeka, les, steklo, pločevina, žlebovi, mešane kovine, gradbeni odpadki, ki vsebujejo azbest ter zemeljski izkop, ki ni onesnažen z nevarnimi snovmi. Le-ti ob primernem deponiranju oz. porabi ne predstavljajo večje negativne obremenitve za okolje. V postopku rušenja in odstranitve je z njimi potrebno ravnati skladno z določili Uredbe o ravnanju z odpadki, ki nastanejo pri gradbenih delih.</t>
  </si>
  <si>
    <t>Ravnanje z gradbenimi odpadki</t>
  </si>
  <si>
    <t>Gradbeni odpadki se začasno odlagajo na deponijo na gradbišču tako, da ne onesnažujejo okolja in je zbiralcu gradbenih odpadkov omogočen dostop za njihov prevzem, ali prevozniku gradbenih odpadkov za njihovo odpremo predelovalcu ali odstranjevalcu gradbenih odpadkov.</t>
  </si>
  <si>
    <t>Investitor lahko odda gradbene odpadke neposredno predelovalcu ali odstranjevalcu odpadkov.</t>
  </si>
  <si>
    <t>Investitor zagotovi, da se gradbeni odpadki oddajo zbiralcu gradbenih odpadkov. Iz dokazil o naročilu predelave ali odstranjevanja ter prevoza gradbenih odpadkov mora biti razvidna vrsta odpadkov, predvidena količina odpadkov, kraj odstranjevanja ter naslov gradbišča z navedbo gradbenega dovoljenja za rušenje objekta, oziroma gradnjo nadomestnega objekta. V naročilu mora biti tudi naslov in ime izvajalca ocene odpadkov za katere vrste odpadkov gre.</t>
  </si>
  <si>
    <t>Investitor pooblasti izvajalca del, ki bo v njegovem imenu oddajal gradbene odpadke v predelavo ali odstranjevanje in ob oddaji vsake pošiljke odpadkov izpolnil evidenčni list, določen s predpisom, ki ureja ravnanje z odpadki.</t>
  </si>
  <si>
    <t>Za azbestne odpadke je obvezna prijava odstranjevanja na Agencijo RS za okolje in Inšpektorat RS za delo.</t>
  </si>
  <si>
    <t>Predelava in obdelava gradbenih odpadkov na gradbišču ni predvidena</t>
  </si>
  <si>
    <t>20% zemeljskega izkopa, nastalega zaradi izvajanja gradbenih del na gradbišču se uporabi za zaključna dela, 80% se odpelje na deponijo.</t>
  </si>
  <si>
    <t>Da se prepreči prekomerno dviganje prahu v fazi rušenja, je potrebno ruševine sproti in v zadostni meri močiti z vodo.</t>
  </si>
  <si>
    <t>Sama tehnologija rušenja naj se prilagodi tehnološki opremljenosti izvajalca.</t>
  </si>
  <si>
    <t>Splošni varnostni ukrepi</t>
  </si>
  <si>
    <t>Pred začetkom del mora investitor oz. izvajalec naročiti pri pooblaščeni organizaciji varnostni načrt, ki bo reguliral nemoteno in varno izvajanje del pri odstranitvi objekta, kot tudi kasnejše izvajanje del na novogradnji.</t>
  </si>
  <si>
    <t>Pred pričetkom izvajanja del, mora vodja del izvesti vse predpisane ukrepe za varstvo pri delu, ki veljajo do konca delovne operacije.</t>
  </si>
  <si>
    <t>A7.1</t>
  </si>
  <si>
    <t>Kompletna izvedba demontaža in odstranitev strešne kritine, z uporabo ustreznih delovnih odrov, s prenosi in zlaganjem na začasni deponiji.</t>
  </si>
  <si>
    <t>A7.2</t>
  </si>
  <si>
    <t xml:space="preserve">Kompletna izvedba rušitvena dela na obstoječem objektu, z uporabo ustreznih delovnih odrov, z iznosi, prenosi in nalaganjem ruševin na prevozno sredstvo in odvoz na stalno deponijo. V ceni upoštevati plačilo komunalne deponije!
</t>
  </si>
  <si>
    <t>A7.3</t>
  </si>
  <si>
    <t xml:space="preserve">Kompletna izvedba demontaža in odstranitev želbov in vertikalnih odtočnih cevi dela na obstoječem objektu, z uporabo ustreznih delovnih odrov, z iznosi, prenosi in nalaganjem ruševin na prevozno sredstvo in odvoz na stalno deponijo. V ceni upoštevati plačilo komunalne deponije!
</t>
  </si>
  <si>
    <t>A7.4</t>
  </si>
  <si>
    <t xml:space="preserve">Kompletna izvedba demontaža in odstranitev oken, z uporabo ustreznih delovnih odrov, z iznosi, prenosi in nalaganjem ruševin na prevozno sredstvo in odvoz na stalno deponijo. V ceni upoštevati plačilo komunalne deponije!
</t>
  </si>
  <si>
    <t>A7.5</t>
  </si>
  <si>
    <t xml:space="preserve">Kompletna izvedba demontaža in odstranitev vrat, z uporabo ustreznih delovnih odrov, z iznosi, prenosi in nalaganjem ruševin na prevozno sredstvo in odvoz na stalno deponijo. V ceni upoštevati plačilo komunalne deponije!
</t>
  </si>
  <si>
    <t>A7.6</t>
  </si>
  <si>
    <t xml:space="preserve">Kompletna izvedba trganje in odstranitev finalnega tlaka - parket, z iznosi, prenosi in nalaganjem ruševin na prevozno sredstvo in odvoz na stalno deponijo. V ceni upoštevati plačilo komunalne deponije!
</t>
  </si>
  <si>
    <t>A7.7</t>
  </si>
  <si>
    <t xml:space="preserve">Kompletna izvedba trganje in odstranitev finalnega tlaka - keramika, z iznosi, prenosi in nalaganjem ruševin na prevozno sredstvo in odvoz na stalno deponijo. V ceni upoštevati plačilo komunalne deponije!
</t>
  </si>
  <si>
    <t>A7.8</t>
  </si>
  <si>
    <t xml:space="preserve">Kompletna izvedba rušenje in odstranitev estriha, z iznosi, prenosi in nalaganjem ruševin na prevozno sredstvo in odvoz na stalno deponijo. V ceni upoštevati plačilo komunalne deponije!
</t>
  </si>
  <si>
    <t>A7.9</t>
  </si>
  <si>
    <t xml:space="preserve">Kompletna izvedba trganje in odstranitev stenskih oblog, z uporabo ustreznih delovnih odrov, z iznosi, prenosi in nalaganjem ruševin na prevozno sredstvo in odvoz na stalno deponijo. V ceni upoštevati plačilo komunalne deponije!
</t>
  </si>
  <si>
    <t>A7.10</t>
  </si>
  <si>
    <t xml:space="preserve">Kompletna izvedba rušenje in odstranitev zidanih sten, z uporabo ustreznih delovnih odrov, z iznosi, prenosi in nalaganjem ruševin na prevozno sredstvo in odvoz na stalno deponijo. V ceni upoštevati plačilo komunalne deponije!
</t>
  </si>
  <si>
    <t>A7.11</t>
  </si>
  <si>
    <t xml:space="preserve">Kompletna izvedba rušenje in odstranitev betonskih stopnic, z uporabo ustreznih delovnih odrov, z iznosi, prenosi in nalaganjem ruševin na prevozno sredstvo in odvoz na stalno deponijo. V ceni upoštevati plačilo komunalne deponije!
</t>
  </si>
  <si>
    <t>A7.12</t>
  </si>
  <si>
    <t xml:space="preserve">Kompletna izvedba rušenje in odstranitev etažnih plošč, z uporabo ustreznih delovnih odrov, z iznosi, prenosi in nalaganjem ruševin na prevozno sredstvo in odvoz na stalno deponijo. V ceni upoštevati plačilo komunalne deponije!
</t>
  </si>
  <si>
    <t>A7.13</t>
  </si>
  <si>
    <t xml:space="preserve">Kompletna izvedba rušenje in odstranitev ab temeljev, z iznosi, prenosi in nalaganjem ruševin na prevozno sredstvo in odvoz na stalno deponijo. V ceni upoštevati plačilo komunalne deponije!
</t>
  </si>
  <si>
    <t>A7.14</t>
  </si>
  <si>
    <t>RUŠITVENA DELA POVEZOVALNI HODNI - JUŽNI (pritlična etaža)</t>
  </si>
  <si>
    <t xml:space="preserve">Pri vseh postavkah upoštevati: iznose, prenose in nalaganje ruševin na prevozno sredstvo in odvoz na stalno deponijo. V ceni upoštevati plačilo komunalne takse deponije!
</t>
  </si>
  <si>
    <t>b)</t>
  </si>
  <si>
    <t>odstranitev vrata</t>
  </si>
  <si>
    <t>c)</t>
  </si>
  <si>
    <t>odstranitev okna</t>
  </si>
  <si>
    <t>d)</t>
  </si>
  <si>
    <t>zidovi, zunanji zidovi silikatna opeka</t>
  </si>
  <si>
    <t>e)</t>
  </si>
  <si>
    <t>tlaki</t>
  </si>
  <si>
    <t>f)</t>
  </si>
  <si>
    <t>zunaje stopnišče in rampa (betonska) se odstrani + demontaža in odstranitev kovinske ograje</t>
  </si>
  <si>
    <t>g)</t>
  </si>
  <si>
    <t>A7.15</t>
  </si>
  <si>
    <t>RUŠITVENA DELA POVEZOVLNI HODNI - VZHOD (pritlična etaža)</t>
  </si>
  <si>
    <t>odstranitev strehe</t>
  </si>
  <si>
    <t>strešna plošča in temelji se režejo na stiku s preostalim objektom (l=3,30 m1)</t>
  </si>
  <si>
    <t>rušenje zidov</t>
  </si>
  <si>
    <t>A7.16</t>
  </si>
  <si>
    <t xml:space="preserve">Rušenje ab talne plošče v prstorih obstječega objekta (prostor z oznako 06-pokrit predprostor), z iznosi, prenosi in nalaganjem ruševin na prevozno sredstvo in odvoz na stalno deponijo. V ceni upoštevati plačilo komunalne deponije!
</t>
  </si>
  <si>
    <t>A7.17</t>
  </si>
  <si>
    <t xml:space="preserve">Preboji v obstoječem objektu (pralnica), glej načrt, z iznosi, prenosi in nalaganjem ruševin na prevozno sredstvo in odvoz na stalno deponijo. V ceni upoštevati plačilo komunalne deponije!
</t>
  </si>
  <si>
    <t>SKUPAJ RUŠITVENA DELA</t>
  </si>
  <si>
    <t>B./</t>
  </si>
  <si>
    <t>B/1.0</t>
  </si>
  <si>
    <t>KROVSKO - KLEPARSKA DELA</t>
  </si>
  <si>
    <t>Splošna določila za krovsko kleparska dela :</t>
  </si>
  <si>
    <t>Pri izvajanju krovskih del je upoštevati vsa pripravljalna dela, pomožna dela zaključna dela. Hkrati je potrebno tudi upoštevati:</t>
  </si>
  <si>
    <t>1. V ceni vseh postavk je zajeti vsa dela, ves osnovni, pritrdilni in tesnilni material, vse prenose, finalno obdelavo, z robnimi zaključki in po navodilih proizvajalca materiala vse za gotovo vgrajene elemente. Vse mere je preveriti na licu mesta.</t>
  </si>
  <si>
    <t>2. V ceni vseh postavk je zajeti vse potrebne delovne odre.</t>
  </si>
  <si>
    <t>3. Izvedba detajlov po projektni dokumentaciji in priporočilih proizvajalcev.</t>
  </si>
  <si>
    <t>Splošna določila za  kleparska dela:</t>
  </si>
  <si>
    <t>Pri izvajanju kleparskih del je upoštevati vsa pripravljalna dela, pomožna dela zaključna dela. Hkrati je potrebno tudi upoštevati:</t>
  </si>
  <si>
    <t xml:space="preserve">1. Varovalni odri, ki služijo varovanju življenja, izvajalcev ter ostalih na gradbišču in niso posebej navedena v tem popisu (glej tesraska dela - opaži in odri) se za čas izvajanja ne obračunavajo  posebej, ampak jih je potrebno upoštevati v cenah za enoto posameznih postavk, v kolikor to ni v popisu posebej opisano in označeno. </t>
  </si>
  <si>
    <t>2. Krovci in kleparji na strehi morajo biti zavarovani v skladu z predpisi in zakonom o Varstvu pri delu (vsa varovala, ki služijo za uporabo osebne zaščitne opreme v skladu z SIST EN 354, SIST EN 355, SIST EN 360, SIST EN 362 in Zakonom o varstvu in zdravju pri delu.).</t>
  </si>
  <si>
    <t xml:space="preserve">3. Obložene površine morajo biti vertikalno in horizontalno ravne s finalno obdelanimi robovi na stikih sten in na vogalih. </t>
  </si>
  <si>
    <t>4. Vse detajle vgrajenih elementov in detajle izvedbe pisno potrdi arhitekt!</t>
  </si>
  <si>
    <t>B1.1</t>
  </si>
  <si>
    <t>Kompletna dobava materiala in izvedba sestave strehe ("glavna" streha); vključno z vsemi pomožnimi, pripravljalnimi in zaključnimi deli in odri ter vsemi potrebnimi horizontalnimi in vertikalnimi transporti!</t>
  </si>
  <si>
    <r>
      <t xml:space="preserve"> -PRANI PRODEC   6-8cm, (frakcije 16-32mm)
-LOČILNA TKANINA (300g/m²) (npr. Bauder WB300 ali enakovredno)
-STREŠNA HIDROIZOLACIJSKA  0.18cm, FPO MEMBRANA  (npr. Bauder Thermoplan T18 ali enakovredno)
-LOČILNA TKANINA (protipožarni sloj) (npr. Bauder GV120 ali enakovredno)
-NAKLON. TOP. IZOLACIJA         2cm do 15cm, (naklonski ekspandiran polistiren  EPS200, lepljen na predhodni sloj)
-TOPLOTNA IZOLACIJA 18cm (ekspandiran polistiren-EPS150,  lepljen na podlago)
-BITUMENSKA PARNA ZAPORA  0.3cm (varjena na podlago, npr. Bauder Super AL-E ali enakovredno)
-HLADNI BITUMENSKI PREMAZ (npr. hitrovezoč primer Voranstrich universal ali enakovredno)
</t>
    </r>
    <r>
      <rPr>
        <i/>
        <sz val="8"/>
        <rFont val="Arial Narrow"/>
        <family val="2"/>
        <charset val="238"/>
      </rPr>
      <t xml:space="preserve">-AB STREŠNA PLOŠČA </t>
    </r>
  </si>
  <si>
    <t>Vključno z vsemi pomožnimi, pripravljalnimi in zaključnimi deli in odri ter vsemi potrebnimi horizontalnimi in vertikalnimi transporti!</t>
  </si>
  <si>
    <t>B1.1 
/1.</t>
  </si>
  <si>
    <t>Kompletna dobava materiala in izvedba obdelava atike; vključno z vsemi pomožnimi, pripravljalnimi in zaključnimi deli in odri ter vsemi potrebnimi horizontalnimi in vertikalnimi transporti!</t>
  </si>
  <si>
    <t>vertikalna topl.izol. (ekspandiran polistiren-EPS150) d=5 cm</t>
  </si>
  <si>
    <t>LOČILNA TKANINA (protipožarni sloj) (npr. Bauder GV120 ali enakovredno)</t>
  </si>
  <si>
    <t>STREŠNA HIDROIZOLACIJSKA 0.18cm FPO MEMBRANA (npr. Bauder Thermoplan T18 ali enakovredno)</t>
  </si>
  <si>
    <t>topl.izol. na vrhu atike (ekspandiran polistiren-EPS150) d=4-5 cm</t>
  </si>
  <si>
    <t>OSB plošča d=20 mm, na vrhu atike</t>
  </si>
  <si>
    <t>Alu pločevina na vrhu atike r.š.75 cm</t>
  </si>
  <si>
    <t>varnostni preliv 200/100mm</t>
  </si>
  <si>
    <t>h)</t>
  </si>
  <si>
    <t>preboj atike in izvedba odvodnjavanja fi110 mm; kot npr. HL (Hutterer &amp; Lechner), tip HL64.1F (elektroogrevan), vključno s košaro za lovljenje listov; ali enakovredno</t>
  </si>
  <si>
    <t>B1.2</t>
  </si>
  <si>
    <t>Kompletna dobava materiala in izvedba sestave strehe (nivo pritličja); vključno z vsemi pomožnimi, pripravljalnimi in zaključnimi deli in odri ter vsemi potrebnimi horizontalnimi in vertikalnimi transporti!</t>
  </si>
  <si>
    <t xml:space="preserve"> -PRANI PRODEC 6-8cm (frakcije 16-32mm)
-LOČILNA TKANINA (300g/m²) (npr. Bauder WB300 ali enakovredno)
-STREŠNA HIDROIZOLACIJSKA  0.18cm FPO MEMBRANA  (npr. Bauder Thermoplan T18 ali enakovredno)
-LOČILNA TKANINA (protipožarni sloj) (npr. Bauder GV120 ali enakovredno)
-NAKLON. TOP. IZOLACIJA  2cm do 16cm (naklonski ekspandiran polistiren EPS200, lepljen na predhodni sloj)
-TOPLOTNA IZOLACIJA 18cm (ekspandiran polistiren-EPS150, lepljen na podlago)
-BITUMENSKA PARNA ZAPORA  0.3cm (varjena na podlago, npr. Bauder Super AL-E ali enakovredno)
-HLADNI BITUMENSKI PREMAZ (npr. hitrovezoč primer Voranstrich universal ali enakovredno)
-AB STREŠNA PLOŠČA </t>
  </si>
  <si>
    <t>B1.2 
/1.</t>
  </si>
  <si>
    <t>B1.3</t>
  </si>
  <si>
    <t>Kompletna dobava materiala in izvedba sestave strehe - dvigalni jašek; vključno z vsemi pomožnimi, pripravljalnimi in zaključnimi deli in odri ter vsemi potrebnimi horizontalnimi in vertikalnimi transporti!</t>
  </si>
  <si>
    <r>
      <t xml:space="preserve"> -PRANI PRODEC 6-8cm (frakcije 16-32mm)
-LOČILNA TKANINA (300g/m²) (npr. Bauder WB300 ali enakovredno)
-STREŠNA HIDROIZOLACIJSKA 0.18cm FPO MEMBRANA (npr. Bauder Thermoplan T18 ali enakovredno)
-LOČILNA TKANINA (protipožarni sloj) (npr. Bauder GV120 ali enakovredno)
-NAKLON. TOP. IZOLACIJA  2cm do 5cm (naklonski ekspandiran polistiren EPS200, lepljen na predhodni sloj)
-TOPLOTNA IZOLACIJA 18cm (ekspandiran polistiren-EPS150, lepljen na podlago)
-BITUMENSKA PARNA ZAPORA    0.3cm (varjena na podlago, npr. Bauder   Super AL-E ali enakovredno)
-HLADNI BITUMENSKI PREMAZ (npr. hitrovezoč primer Voranstrich universal ali enakovredno)
</t>
    </r>
    <r>
      <rPr>
        <i/>
        <sz val="8"/>
        <rFont val="Arial Narrow"/>
        <family val="2"/>
        <charset val="238"/>
      </rPr>
      <t>-AB STREŠNA PLOŠČA</t>
    </r>
    <r>
      <rPr>
        <sz val="10"/>
        <rFont val="Arial Narrow"/>
        <family val="2"/>
        <charset val="238"/>
      </rPr>
      <t xml:space="preserve"> </t>
    </r>
  </si>
  <si>
    <t>B1.3
/1.</t>
  </si>
  <si>
    <t>Alu pločevina na vrhu atike r.š.70 cm</t>
  </si>
  <si>
    <t>varnostni preliv 100/80mm</t>
  </si>
  <si>
    <t>preboj atike in izvedba odvodnjavanja fi75 mm; kot npr. HL (Hutterer &amp; Lechner), tip HL64.1F/7 (elektroogrevan), vključno s košaro za lovljenje listov; ali enakovredno</t>
  </si>
  <si>
    <t>B1.4</t>
  </si>
  <si>
    <t>Kompletna dobava materiala in izvedba sestave strehe - povezovalni hodnik (os 9); vključno z vsemi pomožnimi, pripravljalnimi in zaključnimi deli in odri ter vsemi potrebnimi horizontalnimi in vertikalnimi transporti!</t>
  </si>
  <si>
    <r>
      <t xml:space="preserve"> -STREŠNA HIDROIZOLACIJSKA 0.18cm FPO MEMBRANA (npr. Bauder Thermoplan T18 ali enakovredno)
-LOČILNA TKANINA (protipožarni sloj) (npr. Bauder GV120 ali enakovredno)
-OSB PLOŠČE  2.5cm
-NAKLON. TOP. IZOLACIJA  2cm do 6.5cm (naklonski ekspandiran polistiren-EPS200)
-TOPLOTNA IZOLACIJA  13cm (ekspandiran polistiren-EPS150)
-TOPLOTNA IZOLACIJA 15cm (ekspandiran polistiren-EPS150)
-TOPLOTNA IZOLACIJA 15cm (ekspandiran polistiren-EPS150)
-TOPLOTNA IZOLACIJA  15cm (ekspandiran polistiren-EPS150)
-BITUMENSKA PARNA ZAPORA  0.3cm (varjena na podlago, npr. Bauder Super AL-E ali enakovredno)
-HLADNI BITUMENSKI PREMAZ (npr. hitrovezoč primer Voranstrich universal ali enakovredno)
</t>
    </r>
    <r>
      <rPr>
        <i/>
        <sz val="8"/>
        <rFont val="Arial Narrow"/>
        <family val="2"/>
        <charset val="238"/>
      </rPr>
      <t>-AB STREŠNA PLOŠČA</t>
    </r>
    <r>
      <rPr>
        <sz val="10"/>
        <rFont val="Arial Narrow"/>
        <family val="2"/>
        <charset val="238"/>
      </rPr>
      <t xml:space="preserve"> </t>
    </r>
  </si>
  <si>
    <t>Odkapna pločevina, r.š. 53+20 cm; upoštevati montažo lege 20/20 cm (montaža na ab atiko)</t>
  </si>
  <si>
    <t>Dobava in montaža polkrožni žleb, skupaj z nosilci, barvana pločevina</t>
  </si>
  <si>
    <t xml:space="preserve">Dobava in montaža vertikalne odtočne cevi fi75 mm, skupaj z nosilci, barvana pločevina </t>
  </si>
  <si>
    <t>B1.5</t>
  </si>
  <si>
    <t>Kompletna dobava materiala in izvedba sestave strehe - povezovalni hodnik (os D); vključno z vsemi pomožnimi, pripravljalnimi in zaključnimi deli in odri ter vsemi potrebnimi horizontalnimi in vertikalnimi transporti!</t>
  </si>
  <si>
    <t>B1.5
/1.</t>
  </si>
  <si>
    <t>Alu pločevina na vrhu atike r.š.66 cm</t>
  </si>
  <si>
    <t>varnostni preliv fi 100 mm</t>
  </si>
  <si>
    <t>izvedba odvodnjavanja fi110 mm; kot npr. HL (Hutterer &amp; Lechner), tip HL62.1F (elektroogrevan), vključno s košaro za lovljenje listov; ali enakovredno</t>
  </si>
  <si>
    <t>B1.6</t>
  </si>
  <si>
    <t>Kompletna dobava materiala in izvedba sestave strehe (2.nadstropje, korita); vključno z vsemi pomožnimi, pripravljalnimi in zaključnimi deli in odri ter vsemi potrebnimi horizontalnimi in vertikalnimi transporti!</t>
  </si>
  <si>
    <r>
      <t xml:space="preserve"> -PRANI PRODEC  34cm (frakcije 16-32mm)
-LOČILNA TKANINA (300g/m²) (npr. Bauder WB300 ali enakovredno)
-STREŠNA HIDROIZOLACIJSKA    0.18cm FPO MEMBRANA  (npr. Bauder Thermoplan T18 ali enakovredno)
-LOČILNA TKANINA (protipožarni sloj) (npr. Bauder GV120 ali enakovredno)
-TOPLOTNA IZOLACIJA  13cm (ekspandiran polistiren-EPS150, lepljen na predhodni sloj)
-TOPLOTNA IZOLACIJA  13cm (ekspandiran polistiren-EPS150, lepljen na podlago)
-BITUMENSKA PARNA ZAPORA  0.3cm (varjena na podlago, npr. Bauder Super AL-E ali enakovredno)
-HLADNI BITUMENSKI PREMAZ (npr. hitrovezoč primer Voranstrich universal ali enakovredno)
</t>
    </r>
    <r>
      <rPr>
        <i/>
        <sz val="8"/>
        <rFont val="Arial Narrow"/>
        <family val="2"/>
        <charset val="238"/>
      </rPr>
      <t>-AB STREŠNA PLOŠČA</t>
    </r>
    <r>
      <rPr>
        <sz val="10"/>
        <rFont val="Arial Narrow"/>
        <family val="2"/>
        <charset val="238"/>
      </rPr>
      <t xml:space="preserve"> </t>
    </r>
  </si>
  <si>
    <t>B1.6
/1.</t>
  </si>
  <si>
    <t>Alu pločevina na vrhu atike r.š.65 cm</t>
  </si>
  <si>
    <t>bočni odtok 75mm; izvedba odvodnjavanja fi75 mm; kot npr. HL (Hutterer &amp; Lechner), tip HL68F.0/75, vključno s košaro za lovljenje listov; ali enakovredno</t>
  </si>
  <si>
    <t>B1.7</t>
  </si>
  <si>
    <t>Kompletna dobava materiala in izvedba sestave strehe - streha nadstreška; vključno z vsemi pomožnimi, pripravljalnimi in zaključnimi deli in odri ter vsemi potrebnimi horizontalnimi in vertikalnimi transporti!</t>
  </si>
  <si>
    <r>
      <t xml:space="preserve"> -PRANI PRODEC  6-8cm (frakcije 16-32mm)
-LOČILNA TKANINA (300g/m²) (npr. Bauder WB300 ali enakovredno)
-STREŠNA HIDROIZOLACIJSKA  0.18cm FPO MEMBRANA (npr. Bauder Thermoplan T18 ali enakovredno)
-LOČILNA TKANINA (protipožarni sloj) (npr. Bauder GV120 ali enakovredno)
-OSB PLOŠČE 2.5cm
-LESENI ŠPIROVCI 10/16cm  16-19.5cm (z vmesnim zračnim slojem)
</t>
    </r>
    <r>
      <rPr>
        <i/>
        <sz val="8"/>
        <rFont val="Arial Narrow"/>
        <family val="2"/>
        <charset val="238"/>
      </rPr>
      <t>-JEKLENA KONSTRUKCIJA (zajeto pri ključavničarskih delih)</t>
    </r>
  </si>
  <si>
    <t>B1.7
/1.</t>
  </si>
  <si>
    <t>izvedba odvodnjavanja fI75 mm; kot npr. HL (Hutterer &amp; Lechner), tip HL62.1F/7 (elektroogrevan), vključno s košaro za lovljenje listov</t>
  </si>
  <si>
    <t>Alu odkapna pločevina na vrhu atike r.š. 32 cm</t>
  </si>
  <si>
    <t>B1.8</t>
  </si>
  <si>
    <t>Kompletna dobava materiala in izvedba obdelava stika fasade in ravne strehe; vključno z vsemi pomožnimi, pripravljalnimi in zaključnimi deli in odri ter vsemi potrebnimi horizontalnimi in vertikalnimi transporti!</t>
  </si>
  <si>
    <t xml:space="preserve"> - ALUMINIJASTA PLOČEVINA  0.75mm (prašno barvana aluminijasta obroba)
-STREŠNA HIDROIZOLACIJSKA  0.18cm FPO MEMBRANA  (npr. Bauder Thermoplan T18 ali enakovredno)
-LOČILNA TKANINA (protipožarni sloj) (npr. Bauder GV120 ali enakovredno)
-TOPLOTNA IZOLACIJA  16cm (ekspandiran polistiren-EPS150)</t>
  </si>
  <si>
    <t>B1.9</t>
  </si>
  <si>
    <t>Kompletna dobava materiala in izvedba Alu odkapna pločevina r.š. 26 cm, pod okensko polico, (v predelu kjer so korita za rože) (glej prerez A3, osDx); vključno z vsemi pomožnimi, pripravljalnimi in zaključnimi deli in odri ter vsemi potrebnimi horizontalnimi in vertikalnimi transporti!</t>
  </si>
  <si>
    <t>B1.10</t>
  </si>
  <si>
    <t>Kompletna dobava materiala in izvedba Alu zaključna pločevina, r.š. 38 cm, zaključek lesene fasade nad oknih, (glej prerez A3, osDx); vključno z vsemi pomožnimi, pripravljalnimi in zaključnimi deli in odri ter vsemi potrebnimi horizontalnimi in vertikalnimi transporti!</t>
  </si>
  <si>
    <t>B1.11</t>
  </si>
  <si>
    <t>Kompletna dobava materiala in izvedba odkapna pločevina r.š. 33 cm, na prehodu iz lesene v kontaktno fasado; vključno z ustrezno nosilno konstrukcijo, z vsemi pomožnimi, pripravljalnimi in zaključnimi deli in odri ter vsemi potrebnimi horizontalnimi in vertikalnimi transporti!</t>
  </si>
  <si>
    <t>B1.12</t>
  </si>
  <si>
    <t xml:space="preserve">Kompletna izdelava, dobava in montaža vertikalnih odtočnih cevi, okrogle oblike premera 125 mm, vključno s koleni in redukcijskimi elementi, vgrajene v toplotno izolacijo fasade, z vsemi preddeli, objemkami, pritrjevanjem kljuk z izvedbo priključka na odtočno cev in peskolov in ostalimi pomožnimi deli. </t>
  </si>
  <si>
    <t>B1.13</t>
  </si>
  <si>
    <t xml:space="preserve">Kompletna izdelava, dobava in montaža vertikalnih odtočnih cevi, okrogle oblike premera 110 mm, vključno s koleni in redukcijskimi elementi, vgrajene v toplotno izolacijo fasade, z vsemi preddeli, objemkami, pritrjevanjem kljuk z izvedbo priključka na odtočno cev in peskolov in ostalimi pomožnimi deli. </t>
  </si>
  <si>
    <t>B1.14</t>
  </si>
  <si>
    <t xml:space="preserve">Kompletna izdelava, dobava in montaža vertikalnih odtočnih cevi, okrogle oblike premera 75 mm, vključno s koleni, vgrajene v toplotno izolacijo fasade, z vsemi preddeli, objemkami, pritrjevanjem kljuk z izvedbo priključka na odtočno cev in peskolov in ostalimi pomožnimi deli. </t>
  </si>
  <si>
    <t>B1.15</t>
  </si>
  <si>
    <t>Kompletna dobava materiala in izvedba Varovalni sistem pred padcem v globino; vključno z vsemi pomožnimi, pripravljalnimi in zaključnimi deli in odri ter vsemi potrebnimi horizontalnimi in vertikalnimi transporti!</t>
  </si>
  <si>
    <t xml:space="preserve">Dobava in montaža prevoznega linijskega sistema s pletenico fi 8 mm iz nerjavnega jekla V4A, premer pletenice 8 mm (7 x 7 žic), pretržna obremenitev 37 kN; osnovna stabilnost  končnih / robnih strebričkov premera  48 mm znaša min 3,5 kN (do meje plastičnosti); napetost vzmeti 0,6 – 1,4 kN); prednapetje pletenice do 120 kg; vključen blažiec padca; vključevanje v strelovodni sistem – preiskus  po EN 2305 (klasa 1-4); splošno gradbeno soglasje (abZ) po DiBt (Z-14.9-732; Z-14.9-792); certificirano po EN 795:2012 Tip C oz. E; CEN/TS 16415:2013:
Vključno z elementi za dvonivojsko zagoravljanje vodotesnosti na prehodu čez parno zaporo / tesnilno folijo  ter osebnim varovalnim kompletom.  
Sistem Bauder Secutec
Postavljanje na betonsko nosilno podlago, trdnostni razred C20/25
- Robni / končni strebriček SECUTEC STA-10 800 mm 
- Vmesni stebriček EAP fi 16   SECUTEC QUAD11 Beton (600 mm)    
- Pletenica SECUTEC Seil-30  fi 8 mm   
- Vogalni prevozni element (90 st) SECUTEC EDLE 50   
</t>
  </si>
  <si>
    <t>SKUPAJ KROVSKO KLEPARSKA DELA</t>
  </si>
  <si>
    <t>B/2.0</t>
  </si>
  <si>
    <t>KLJUČAVNIČARSKA DELA</t>
  </si>
  <si>
    <t>B2.1</t>
  </si>
  <si>
    <t>Kompletna izdelava, dobava in montaža:
Jeklene konstrukcije nadstreška:
S355 J2 ali J0 
Zvari:  EN ISO 3834
Vijaki:  q8.8 SB
Konstrukcija je protikorozijsko zaščitena z vročim cinkanjem po EN ISO 1461:2009. 
2x finalni epoxy premaz 160 mikronov AKZ zaščite, po predloženem elaboratu zaščite jeklene konstrukcije, s potrebnimi popravki AKZ zaščite po varjenju na gradbišču.
Požarna zaščita skladno z elaboratom požarne zaščite.
PZI Jeklene konstrukcije izdela izvajalec s svojim odgovornim projektantom. 
Delavniška dokumentacija izdela izbran izvajalec v skladu s svojo tehnologijo ter svojim odgovornim projektantom.</t>
  </si>
  <si>
    <t>Jekleni nosilci HEA120 v shrambi in pralnici (obstoječi objekt); opis glej zgornjo postavko</t>
  </si>
  <si>
    <t>Jekleni podest streha 1N, upoštevati pohodno mrežo dim. 2,00x1,36 m; opis glej zgornjo postavko</t>
  </si>
  <si>
    <t>B2.2</t>
  </si>
  <si>
    <t>Kompletna dobava in montaža jeklena lestev za dostop na streho, s polkrožnim hrbtnim varovalom, vse cinkano, z vsem pritrdilnim materialom, z vsemi potrebnimi horizontalnimi in vertikalnimi prenosi. V ceni upoštevati uporabo delovnih odrov oz. uporabo dvižne ploščadi pri montaži.</t>
  </si>
  <si>
    <t>B2.3</t>
  </si>
  <si>
    <t xml:space="preserve">Kompletna dobava in montaža: Jeklena varjena ograja  NA STOPNIŠČU iz jekla, okvir 60/12 mm, vmesna zapolnitev vertikalne palice 60/6 mm; vse vročecinkano in prašno barvano, RAL7048, vijačena na sidra, ki so vključena v maso ograje. Vključno s sidrnim in vijačnim materialom. Vključno z vsemi pomožnimi, pripravljalnimi in zaključnimi deli in odri ter vsemi potrebnimi horizontalnimi in vertikalnimi transporti!
</t>
  </si>
  <si>
    <t>B2.4</t>
  </si>
  <si>
    <t xml:space="preserve">Kompletna dobava in montaža: Jeklena varjena ograja  na OKNIH (francoski balkon) iz jekla, okvir 60/12 mm, vmesna zapolnitev vertikalne palice 60/6 mm; vse vročecinkano in prašno barvano, RAL7048, vijačena na sidra, ki so vključena v maso ograje. Vključno s sidrnim in vijačnim materialom. Vključno z vsemi pomožnimi, pripravljalnimi in zaključnimi deli in odri ter vsemi potrebnimi horizontalnimi in vertikalnimi transporti!
</t>
  </si>
  <si>
    <t>B2.5</t>
  </si>
  <si>
    <t xml:space="preserve">Kompletna dobava in montaža: Jeklena varjena ograja  NA STREHI/TERASI (1.N) iz jekla, okvir 60/12 mm, vmesna zapolnitev vertikalne palice 60/6 mm; vse vročecinkano in prašno barvano, RAL7048, vijačena na sidra, ki so vključena v maso ograje. Vključno s sidrnim in vijačnim materialom. Vključno z vsemi pomožnimi, pripravljalnimi in zaključnimi deli in odri ter vsemi potrebnimi horizontalnimi in vertikalnimi transporti!
</t>
  </si>
  <si>
    <t>B2.6</t>
  </si>
  <si>
    <t>Kompletna dobava in montaža predpražnika, 2.5 cm, sistemski tip (povozen za invalida) vgrajen v okvir iz inox kotnikov 25/25/3, npr.: tip EMCO Diplomat 522 R ali enakovredno</t>
  </si>
  <si>
    <t>dim. 2,0x2,0 m</t>
  </si>
  <si>
    <t>dim. 3,7x2,5 m</t>
  </si>
  <si>
    <t>dim. 1,4x2,0 m</t>
  </si>
  <si>
    <t>B2.7</t>
  </si>
  <si>
    <t>Kompletna izdelava, dobava in montaža:
GASILNI APARATI
Detajlni opis, glej elaborat požarne varnosti. Upoštevati navodila označbe mesta, kjer je predviden gasilni aparat!</t>
  </si>
  <si>
    <t>9EG</t>
  </si>
  <si>
    <t>SKUPAJ KLJUČAVNIČARSKA DELA</t>
  </si>
  <si>
    <t>B/3.0</t>
  </si>
  <si>
    <t>MIZARSKA DELA</t>
  </si>
  <si>
    <t>Splošna določila za mizarska dela:</t>
  </si>
  <si>
    <t>Pri izvajanju del je upoštevati vsa pripravljalna dela, pomožna dela zaključna dela. Hkrati je potrebno tudi upoštevati:</t>
  </si>
  <si>
    <t xml:space="preserve">1. V ceno za enoto mere morajo biti vračunani stroški za izdelavo delavniških načrtov ter detajlov za izvedbo posameznih konstrukcijskih elementov in izdelava predizmer na objektu.  </t>
  </si>
  <si>
    <t>2. Pred izdelavo izdelkov, je potrebno izdelati vzorčni kos, ki ga pisno potrdi investitor.</t>
  </si>
  <si>
    <t>Kompletna dobava in montaža notranja vrata 
- po shemah</t>
  </si>
  <si>
    <t xml:space="preserve">V1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t>
  </si>
  <si>
    <t>Velikost  118/213</t>
  </si>
  <si>
    <t xml:space="preserve">V2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t>
  </si>
  <si>
    <t>Velikost  101/213</t>
  </si>
  <si>
    <t xml:space="preserve">V3a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t>
  </si>
  <si>
    <t>Velikost  90/213</t>
  </si>
  <si>
    <t>V3b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Vratno krilo ima vgrajeno prezračevalno rešetko 325/225mm.</t>
  </si>
  <si>
    <t>V3c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Vratno krilo ima vgrajeno prezračevalno rešetko 325/125mm.</t>
  </si>
  <si>
    <t>V4
Lesena enokrilna drsna vrata.
Vrata so vgrajena v montažno steno (kaseta).
Vratno krilo je leseno in polno. Okvirji so leseni.
Finalna plast je laminat.
Barvo in teksturo potrdi projektant arhitekture in investitor.
Okovje za drsna vrata do 40kg.
Kompletno z vsem okovjem, vgreznjenim ročajem, metuljčno ključavnico na notranji strani 
(možnost odklepanja v sili od zunaj).
Vratno krilo ima vgrajeno prezračevalno rešetko 325/225mm.</t>
  </si>
  <si>
    <t>Velikost  100/210</t>
  </si>
  <si>
    <t xml:space="preserve">V5
Lesena dvokrilna drsna vrata.
Vrata so vgrajena v montažno steno (kaseti).
Vratno krilo je leseno in polno. Okvirji so leseni.
Finalna plast je laminat.
Barvo in teksturo potrdi projektant arhitekture in investitor.
Okovje za drsna vrata do 40kg.
Kompletno z vsem okovjem, vgreznjenim ročajem, cilindrično ključavnico, ključem in vsem 
potrebnim okovjem (po izboru projektanta). </t>
  </si>
  <si>
    <t>Velikost  130/210</t>
  </si>
  <si>
    <t>B2.8</t>
  </si>
  <si>
    <t>V6
Lesena enokrilna drsna vrata.
Vrata so vgrajena ob steno.
Vratno krilo je leseno in polno. Finalna plast je laminat.
Barvo in teksturo potrdi projektant arhitekture in investitor.
Okovje za drsna vrata do 40kg.
Kompletno z bunko, cilindrično ključavnico, ključem 
in vsem potrebnim okovjem (po izboru projektanta). 
Vratno krilo ima vgrajeni prezračevalni rešetki 
2 x 325/125mm.</t>
  </si>
  <si>
    <t>Velikost  100/213</t>
  </si>
  <si>
    <t>B2.9</t>
  </si>
  <si>
    <t>V7
Lesena enokrilna drsna vrata.
Vrata so vgrajena v in ob steno. 
Okvirji so kovinske izvedbe in so prašno barvani
v RAL 7048. Barvo potrdi projektant arhitekture.
Okvirji so objemni.
Vratno krilo je leseno in polno. Finalna plast je laminat.
Barvo in teksturo potrdi projektant arhitekture in investitor.
Okovje za drsna vrata do 40kg.
Kompletno z vsem okovjem, vgreznjenim ročajem, metuljčno ključavnico na notranji strani 
(možnost odklepanja v sili od zunaj).</t>
  </si>
  <si>
    <t>Velikost  95/213</t>
  </si>
  <si>
    <t>B2.10</t>
  </si>
  <si>
    <t xml:space="preserve">V8a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t>
  </si>
  <si>
    <t>Velikost  80/213</t>
  </si>
  <si>
    <t>B2.11</t>
  </si>
  <si>
    <t>V8b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metuljčno ključavnico na notranji strani 
(možnost odklepanja v sili od zunaj) in odbojnikom
(po izboru projektanta). 
Vratno krilo ima vgrajeno prezračevalno rešetko 325/225mm.</t>
  </si>
  <si>
    <t>B2.12</t>
  </si>
  <si>
    <t>V9
Enokrilna, polna, lesena vrata.
Okvirji so kovinske izvedbe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(samo na nasprotni strani dpiranja vrat),
cilindrično ključavnico, ključem in odbojnikom
(po izboru projektanta). 
Vratno krilo ima vgrajeno prezračevalno rešetko 325/225mm.</t>
  </si>
  <si>
    <t>B2.13</t>
  </si>
  <si>
    <t xml:space="preserve">V10
Lesena enokrilna drsna vrata.
Vrata so vgrajena ob steno.
Vratno krilo je leseno in polno. Finalna plast je laminat.
Barvo in teksturo potrdi projektant arhitekture in investitor.
Okovje za drsna vrata do 40kg.
Kompletno z vgreznjenim ročajem 
in vsem potrebnim okovjem (po izboru projektanta). </t>
  </si>
  <si>
    <t>Velikost  130/213</t>
  </si>
  <si>
    <t>B2.14</t>
  </si>
  <si>
    <t xml:space="preserve">V11
Enokrilna, polna, lesena vrata.
Okvirji so kovinske izvedbe in so prašno barvani
v RAL 7048. Barvo potrdi projektant arhitekture.
Okvirji so vogalni.
Vrata imajo dvojno EPDm tesnilo. 
Vratno krilo je leseno in polno. Finalna plast je laminat.
Barvo in teksturo potrdi projektant arhitekture in investitor.
Kompletno z vsem okovjem, nasadili, kljuko,
cilindrično ključavnico, ključem in odbojnikom
(po izboru projektanta). </t>
  </si>
  <si>
    <t>B2.15</t>
  </si>
  <si>
    <t xml:space="preserve">V12
Enokrilna, polna, lesena vrata.
Okvirji so kovinske izvedbe in so prašno barvani
v RAL 7048. Barvo potrdi projektant arhitekture.
Okvirji so vogalni.
Vrata imajo dvojno EPDm tesnilo. 
Vratno krilo je leseno in polno. Finalna plast je laminat.
Barvo in teksturo potrdi projektant arhitekture in investitor.
Kompletno z vsem okovjem, nasadili, kljuko,
cilindrično ključavnico in ključem (po izboru projektanta). </t>
  </si>
  <si>
    <t>Velikost  90/90</t>
  </si>
  <si>
    <t>B2.16</t>
  </si>
  <si>
    <t>Kompletna izdelava, dobava in montaža</t>
  </si>
  <si>
    <t>SANITARNE STENE</t>
  </si>
  <si>
    <t>kabine za saniatrije iz HPL plošč Trespa, Fundermax ali podobno, debeline 13 mm. 
15 cm dvignjeno od tal, do višine 205 cm, vrata širine 700 mm.
nad vrati se montira maska iz enakega materiala, da se skrije povezovalno okovje.
kabine so opremljene z držalom za odpiranje, obešalom za oblačilo in ključavnico z indikatorjem prosto/zasedeno, vso povezovalno okovje INOX tipa PBA ali RAMAINOX. 
barva po izboru projektanta arhitekture</t>
  </si>
  <si>
    <t>B2.17</t>
  </si>
  <si>
    <t>Kompletna dobava in montaža ročaja na sopnišču;
Antibakteriološki stenski ročaj kot npr. Gerflor SPM Escort-Decowood ali enakovredni v barvi po izboru projektanta, dolžine 400 cm, dim.: 40 mm, pritrjeno na obodno steno in jekleno ograjo glavnega in požarnega stopnišča na aluminijasti/kovinski konstrukciji z vsemi pomožnimi elementi.</t>
  </si>
  <si>
    <t>B2.18</t>
  </si>
  <si>
    <t>Kompletna dobava in montaža ročaja na hodniku;
Antibakteriološki stenski ročaj kot npr. Gerflor SPM Escort-Decowood ali enakovredni v barvi po izboru projektanta, dolžine 400 cm, dim.: 40 mm, pritrjeno na obodno steno in jekleno ograjo glavnega in požarnega stopnišča na aluminijasti/kovinski konstrukciji z vsemi pomožnimi elementi.</t>
  </si>
  <si>
    <t>B2.19</t>
  </si>
  <si>
    <t>Kompletna izvedba del: pazljiva demontaža in kasnejša ponovna montaža lesene stene z vrati, (prstori obstječega objekta (prostor z oznako 06-pokrit predprostor))</t>
  </si>
  <si>
    <t>SKUPAJ MIZARSKA DELA</t>
  </si>
  <si>
    <t>B/4.0</t>
  </si>
  <si>
    <t>STAVBNO POHIŠTVO</t>
  </si>
  <si>
    <t>Splošna določila za stavbno pohištvo:</t>
  </si>
  <si>
    <t>Na mesti kjer je so okenske odprtine do nivoja tlaka je zaključek HI izveden s samolepilno kavčuk/bitumen polietilensko hidroizolacijsko membrano (npr. kot BITUTHENE 3000 ali enakovredno), takovi širine 30-50cm. Izolacije se lepi na predpripravljeno površino premazano z dodatnim hitrosušečim praimer (S2) premazom za boljši oprijem. (HI zajeta v postavki gradbenih del)</t>
  </si>
  <si>
    <t>OPOMBA! Obvezni sestavni del tega popisa so sheme oken in vrat!</t>
  </si>
  <si>
    <t>B4.1</t>
  </si>
  <si>
    <t xml:space="preserve">Kompletna nabava, dobava in montaža:  </t>
  </si>
  <si>
    <t>kos</t>
  </si>
  <si>
    <t>OKNA</t>
  </si>
  <si>
    <t>O1</t>
  </si>
  <si>
    <t>Velikost  220/80</t>
  </si>
  <si>
    <t>Dvodelno okno. Okenski krili se odpirata navznoter
in na ventus. 
Okvirji in profili so iz lepljenega macesnovega lesa, ki so zaščiteni z debeloslojnim lazurnim premazom na vodni osnovi v barvi oreha.
Zasteklitev je s troslojnim termoizolacijskim steklom 4/14Ar/4/14Ar/4mm. (Ug&lt;=0,6W/m²K, Uw&lt;=0,90W/m²K). 
Zvočna izolacija&gt;=32dB. 
Okno ima trojna EPDM tesnila.
Kompletno z vsem okovjem, nasadili, kljukama 
(po izboru projektanta).
Kompletno z vsemi potrebnimi zapornimi, zaključnimi in
tesnilnimi elementi.
Na zunanji strani je okenska polica iz barvane 
aluminijaste pločevine-C33 bronze. 
Znotraj je PVC polica bele barve.
Okno ima vgrajene zunanje podometne žaluzije 
(kot npr. Krpan), na elektro pogon. Bron barva žaluzij, vodila čoko rjava. 
Okno je vgrajeno po sistemu RAL.</t>
  </si>
  <si>
    <t>B4.2</t>
  </si>
  <si>
    <t>O2</t>
  </si>
  <si>
    <t>Velikost  108/80</t>
  </si>
  <si>
    <t>Enodelno okno. Okensko krilo se odpira navznoter
in na ventus. 
Okvirji in profili so iz lepljenega macesnovega lesa, ki so zaščiteni z debeloslojnim lazurnim premazom na vodni osnovi v barvi oreha.
Zasteklitev je s troslojnim termoizolacijskim steklom 4/14Ar/4/14Ar/4mm. (Ug&lt;=0,6W/m²K, Uw&lt;=0,90W/m²K). 
Zvočna izolacija&gt;=32dB. 
Okno ima trojna EPDM tesnila.
Kompletno z vsem okovjem, nasadili, kljuko
(po izboru projektanta).
Kompletno z vsemi potrebnimi zapornimi, zaključnimi in
tesnilnimi elementi.
Na zunanji strani je okenska polica iz barvane 
aluminijaste pločevine-C33 bronze. 
Znotraj je PVC polica bele barve.
Okno ima vgrajene zunanje podometne žaluzije 
(kot npr. Krpan), na elektro pogon. Bron barva žaluzij, vodila čoko rjava. 
Okno je vgrajeno po sistemu RAL.</t>
  </si>
  <si>
    <t>B4.3</t>
  </si>
  <si>
    <t>O3</t>
  </si>
  <si>
    <t>Velikost  200/150</t>
  </si>
  <si>
    <t>B4.4</t>
  </si>
  <si>
    <t>O4</t>
  </si>
  <si>
    <t>Velikost  220/180</t>
  </si>
  <si>
    <t>Dvodelno okno. Okenski krili se odpirata navznoter
in na ventus. 
Okvirji in profili so iz lepljenega macesnovega lesa, ki so zaščiteni z debeloslojnim lazurnim premazom na vodni osnovi v barvi oreha.
Okno ima na zunanji strani dodatno pritrjen horizontalni
profil zaradi varnosti.
Zasteklitev je s troslojnim termoizolacijskim steklom 4/14Ar/4/14Ar/4mm. (Ug&lt;=0,6W/m²K, Uw&lt;=0,90W/m²K). 
Zvočna izolacija&gt;=32dB. 
Okno ima trojna EPDM tesnila.
Kompletno z vsem okovjem, nasadili, kljukama 
(po izboru projektanta).
Kompletno z vsemi potrebnimi zapornimi, zaključnimi in
tesnilnimi elementi.
Na zunanji strani je okenska polica iz barvane 
aluminijaste pločevine-C33 bronze. 
Znotraj je PVC polica bele barve.
Okno ima vgrajene zunanje podometne žaluzije 
(kot npr. Krpan), na elektro pogon. Bron barva žaluzij, vodila čoko rjava. 
Okno je vgrajeno po sistemu RAL.</t>
  </si>
  <si>
    <t>B4.5</t>
  </si>
  <si>
    <t>O5</t>
  </si>
  <si>
    <t>Velikost  130/150</t>
  </si>
  <si>
    <t>B4.6</t>
  </si>
  <si>
    <t>O6</t>
  </si>
  <si>
    <t>Velikost  100/240cm</t>
  </si>
  <si>
    <t>Enodelno okno. Okensko krilo se odpira na ventus in navznoter. 
Okvirji in profili so iz lepljenega macesnovega lesa, ki so zaščiteni z debeloslojnim lazurnim premazom na vodni osnovi v barvi oreha. Spodnji profil je povišan na min. 20cm višine. 
Zasteklitev je s troslojnim termoizolacijskim steklom 4/14Ar/4/14Ar/4mm. (Ug&lt;=0,6W/m²K, Uw&lt;=0,90W/m²K). 
Zvočna izolacija&gt;=32dB. Zasteklitev izvedena s kaljenim steklom. 
Okno ima trojna EPDM tesnila. 
Kompletno z vsem pripadajočim standardnim okovjem, nasadili, kljuko (po izboru projektanta).
Kompletno z vsemi potrebnimi zapornimi, zaključnimi in tesnilnimi elementi. 
Na zunanji strani je okenska polica iz barvane aluminijaste pločevine-C33 bronze. Znotraj je PVC polica bele barve.
Okno ima vgrajene zunanje podometne žaluzije 
(kot npr. Krpan), na elektro pogon. Bron barva žaluzij, vodila čoko rjava. 
Okno je vgrajeno po sistemu RAL.</t>
  </si>
  <si>
    <t>B4.7</t>
  </si>
  <si>
    <t>O7</t>
  </si>
  <si>
    <t>Velikost  90/150</t>
  </si>
  <si>
    <t>B4.8</t>
  </si>
  <si>
    <t>STEKLENE STENE</t>
  </si>
  <si>
    <t>SS1</t>
  </si>
  <si>
    <t>Velikost  220/240cm</t>
  </si>
  <si>
    <t>Sestavljena dvodelna zastekljena stena. Glavno krilo se odpira na ventus in navznoter, sekundarno krilo samo navznoter. Spodnji profil (prag) je nizke izvedbe, zaradi prehoda z invalidskimi vozički.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kljuko (po izboru projektanta).
Kompletno z vsemi potrebnimi zapornimi, zaključnimi in tesnilnimi elementi. 
Steklena stena ima vgrajene zunanje podometne žaluzije 
(kot npr. Krpan), na elektro pogon. Bron barva žaluzij, vodila čoko rjava. 
Steklena stena je vgrajena po sistemu RAL.</t>
  </si>
  <si>
    <t>B4.9</t>
  </si>
  <si>
    <t>SS2</t>
  </si>
  <si>
    <t>B4.10</t>
  </si>
  <si>
    <t>SS3</t>
  </si>
  <si>
    <t>Velikost  110/240cm</t>
  </si>
  <si>
    <t>Enodelna zastekljena stena. Krilo se odpira na ventus in navznote.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odbojnikom, kljuko 
(po izboru projektanta).
Kompletno z vsemi potrebnimi zapornimi, zaključnimi in tesnilnimi elementi. 
Steklena stena ima vgrajene zunanje podometne žaluzije 
(kot npr. Krpan), na elektro pogon. Bron barva žaluzij, vodila čoko rjava. 
Steklena stena je vgrajena po sistemu RAL.</t>
  </si>
  <si>
    <t>B4.11</t>
  </si>
  <si>
    <t>SS4</t>
  </si>
  <si>
    <t>Velikost  440/240cm</t>
  </si>
  <si>
    <t>Sestavljena štiridelna zastekljena stena. Vsa krila se odpirajo na ventus in navznoter.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kljukami
(po izboru projektanta).
Kompletno z vsemi potrebnimi zapornimi, zaključnimi in tesnilnimi elementi. 
Steklena stena ima vgrajene zunanje podometne žaluzije 
(kot npr. Krpan), na elektro pogon 2x. Bron barva žaluzij, vodila čoko rjava. 
Steklena stena je vgrajena po sistemu RAL.</t>
  </si>
  <si>
    <t>B4.12</t>
  </si>
  <si>
    <t>SS5</t>
  </si>
  <si>
    <t>Velikost 656/240cm</t>
  </si>
  <si>
    <t>Sestavljena šestdelna zastekljena stena. Krili iz leve in krili iz desne se odpirajo na ventus, osrednji krili se odpirata navznoter in na ventus.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kljukami
(po izboru projektanta).
Kompletno z vsemi potrebnimi zapornimi, zaključnimi in tesnilnimi elementi. 
Steklena stena ima vgrajene zunanje podometne žaluzije 
(kot npr. Krpan), na elektro pogon 3x. Bron barva žaluzij, vodila čoko rjava. 
Steklena stena je vgrajena po sistemu RAL.</t>
  </si>
  <si>
    <t>B4.13</t>
  </si>
  <si>
    <t>SS6</t>
  </si>
  <si>
    <t>Velikost  124/250cm</t>
  </si>
  <si>
    <t>Enodelna zastekljena stena. Vratno krilo se odpira navzven.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odbojnikom, kljuko, cilindrično ključavnico in ključi (po izboru projektanta).
Vratno krilo ima vgrajeno panic kljuko po standardu 
SIST EN 179. Vrata imajo vgrajeno samozapiralo.
Kompletno z vsemi potrebnimi zapornimi, zaključnimi in tesnilnimi elementi. 
Steklena stena je vgrajena po sistemu RAL.</t>
  </si>
  <si>
    <t>B4.14</t>
  </si>
  <si>
    <t>SS7</t>
  </si>
  <si>
    <t>Velikost  244/250cm</t>
  </si>
  <si>
    <t>Sestavljena dvodelna zastekljena stena. Levi del so enokrilna drsna senzorska vrata, desni del je fiksen.
Okvirji in profili so iz lepljenega macesnovega lesa, ki so zaščiteni z debeloslojnim lazurnim premazom na vodni osnovi v barvi oreha. Spodnji profil je povišan na min. 20cm višine. 
Zasteklitev je s troslojnim termoizolacijskim steklom 4/14Ar/4/14Ar/4mm. (Ug&lt;=0,6W/m²K, Uw&lt;=0,90W/m²K). 
Zvočna izolacija&gt;=32dB. Zasteklitev izvedena s kaljenim steklom. 
Drsni pogon vsebuje: nosilec s pogonom, elektronsko pogonsko enoto s priključki, nastavitvijo širine odpiranja. Izbirna stikala, elektronsko odpiranje ali zapiranje v sili, mehanično odpiranje v sili, izhod v sili-varnostno stikalo. Senzorji prisotnosti, elektromehanska ključavnica, ključno stikalo. Vrata imajo UPS napajanje s 30 minutno avtonomijo. 
Kompletno z vsemi potrebnimi zapornimi, zaključnimi in tesnilnimi elementi. 
Steklena stena je vgrajena po sistemu RAL.</t>
  </si>
  <si>
    <t>B4.15</t>
  </si>
  <si>
    <t>SS8</t>
  </si>
  <si>
    <t>Velikost  250/250cm</t>
  </si>
  <si>
    <t>Sestavljena dvodelna zastekljena stena. Desni del so enokrilna drsna senzorska vrata, levi del je fiksen.
Okvirji in profili so iz lepljenega macesnovega lesa, ki so zaščiteni z debeloslojnim lazurnim premazom na vodni osnovi v barvi oreha. Spodnji profil je povišan na min. 20cm višine. 
Zasteklitev je s troslojnim termoizolacijskim steklom 4/14Ar/4/14Ar/4mm. (Ug&lt;=0,6W/m²K, Uw&lt;=0,90W/m²K). 
Zvočna izolacija&gt;=32dB. Zasteklitev izvedena s kaljenim steklom. 
Drsni pogon vsebuje: nosilec s pogonom, elektronsko pogonsko enoto s priključki, nastavitvijo širine odpiranja. Izbirna stikala, elektronsko odpiranje ali zapiranje v sili, mehanično odpiranje v sili, izhod v sili-varnostno stikalo. Senzorji prisotnosti, elektromehanska ključavnica, ključno stikalo. Vrata imajo UPS napajanje s 30 minutno avtonomijo. 
Kompletno z vsemi potrebnimi zapornimi, zaključnimi in tesnilnimi elementi. 
Steklena stena je vgrajena po sistemu RAL.</t>
  </si>
  <si>
    <t>B4.16</t>
  </si>
  <si>
    <t>SS9</t>
  </si>
  <si>
    <t>Velikost  400/250cm</t>
  </si>
  <si>
    <t>Sestavljena štiridelna zastekljena stena. Osrednji vratni krili se odpirata navzven. Stranska dela sta fiksna.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kljuko, cilindrično ključavnico,
ključi (po izboru projektanta). 
Glavno vratno krilo ima vgrajeno panic kljuko po standardu 
SIST EN 179. Glavno krilo ima vgrajeno samozapiralo.
Kompletno z vsemi potrebnimi zapornimi, zaključnimi in tesnilnimi elementi. 
Steklena stena je vgrajena po sistemu RAL.</t>
  </si>
  <si>
    <t>B4.17</t>
  </si>
  <si>
    <t>SS10</t>
  </si>
  <si>
    <t>Sestavljena štiridelna zastekljena stena. Desni skrajni del je okensko krilo, ki se odpira na ventus. Ostali trije deli so fiksni.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kljuko (po izboru projektanta).
Kompletno z vsemi potrebnimi zapornimi, zaključnimi in tesnilnimi elementi. Na zunanji strani je okenska polica iz barvane aluminijaste pločevine-C33 bronze.
Steklena stena ima vgrajene zunanje podometne žaluzije 
(kot npr. Krpan), na elektro pogon 2x. Bron barva žaluzij, vodila čoko rjava. 
Steklena stena je vgrajena po sistemu RAL.</t>
  </si>
  <si>
    <t>B4.18</t>
  </si>
  <si>
    <t>SS11</t>
  </si>
  <si>
    <t>Sestavljena dvodelna zastekljena stena. Glavno krilo se odpira na ventus in navznoter, sekundarno krilo samo navznoter.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kljuko (po izboru projektanta).
Kompletno z vsemi potrebnimi zapornimi, zaključnimi in tesnilnimi elementi. Na zunanji strani je okenska polica iz barvane aluminijaste pločevine-C33 bronze.
Steklena stena ima vgrajene zunanje podometne žaluzije 
(kot npr. Krpan), na elektro pogon. Bron barva žaluzij, vodila čoko rjava. 
Steklena stena je vgrajena po sistemu RAL.</t>
  </si>
  <si>
    <t>B4.19</t>
  </si>
  <si>
    <t>SS12</t>
  </si>
  <si>
    <t>B4.20</t>
  </si>
  <si>
    <t>SS13</t>
  </si>
  <si>
    <t>Velikost  540/240cm</t>
  </si>
  <si>
    <t>Sestavljena petdelna zastekljena stena. Vsa krila se odpirajo navznoter in na ventus.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kljukami (po izboru projektanta).
Kompletno z vsemi potrebnimi zapornimi, zaključnimi in tesnilnimi elementi. 
Na zunanji strani je okenska polica iz barvane aluminijaste pločevine-C33 bronze.
Steklena stena ima vgrajene zunanje podometne žaluzije 
(kot npr. Krpan), na elektro pogon 2x. Bron barva žaluzij, vodila čoko rjava. 
Steklena stena je vgrajena po sistemu RAL.</t>
  </si>
  <si>
    <t>B4.21</t>
  </si>
  <si>
    <t>SS14</t>
  </si>
  <si>
    <t>Velikost  200/205cm</t>
  </si>
  <si>
    <t>Sestavljena dvodelna zastekljena stena. Glavno krilo se odpira na ventus in navznoter, sekundarno krilo samo navznoter.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kljuko (po izboru projektanta).
Kljuka ima vgrajeno cilindrično ključavnico.
Kompletno z vsemi potrebnimi zapornimi, zaključnimi in tesnilnimi elementi. Na zunanji strani je okenska polica iz barvane aluminijaste pločevine-C33 bronze.
Steklena stena ima vgrajene zunanje podometne žaluzije 
(kot npr. Krpan), na elektro pogon. Bron barva žaluzij, vodila čoko rjava. 
Steklena stena je vgrajena po sistemu RAL.</t>
  </si>
  <si>
    <t>B4.22</t>
  </si>
  <si>
    <t>SS15</t>
  </si>
  <si>
    <t>Velikost  200/240cm</t>
  </si>
  <si>
    <t>Sestavljena dvodelna zastekljena stena. Krili se odpirata na ventus in navznoter. Okvirji in profili so iz lepljenega macesnovega lesa, ki so zaščiteni z debeloslojnim lazurnim premazom na vodni osnovi v barvi oreha. Spodnji profil je povišan na min. 20cm višine. 
Steklena stena ima trojna EPDM tesnila. Zasteklitev je s troslojnim termoizolacijskim steklom 4/14Ar/4/14Ar/4mm. (Ug&lt;=0,6W/m²K, Uw&lt;=0,90W/m²K). 
Zvočna izolacija&gt;=32dB. Zasteklitev izvedena s kaljenim steklom. Kompletno z vsem pripadajočim standardnim okovjem, nasadili, odbojniki, kljukami 
(po izboru projektanta).
Kompletno z vsemi potrebnimi zapornimi, zaključnimi in tesnilnimi elementi. Na zunanji strani je okenska polica iz barvane aluminijaste pločevine-C33 bronze.
Steklena stena ima vgrajene zunanje podometne žaluzije 
(kot npr. Krpan), na elektro pogon. Bron barva žaluzij, vodila čoko rjava. 
Steklena stena je vgrajena po sistemu RAL.</t>
  </si>
  <si>
    <t>B4.23</t>
  </si>
  <si>
    <t>SS16</t>
  </si>
  <si>
    <t>Velikost  130/250cm</t>
  </si>
  <si>
    <t>B4.24</t>
  </si>
  <si>
    <t>SS17</t>
  </si>
  <si>
    <t>Velikost  120/250cm</t>
  </si>
  <si>
    <t xml:space="preserve">Enodelna zastekljena stena - enokrilna drsna senzorska vrata.
Okvirji in profili so iz lepljenega macesnovega lesa, ki so zaščiteni z debeloslojnim lazurnim premazom na vodni osnovi v barvi oreha. Spodnji profil je povišan na min. 20cm višine. 
Zasteklitev je z lepljenim kaljenim steklom 2*6mm. 
Drsni pogon vsebuje: nosilec s pogonom, elektronsko pogonsko enoto s priključki, nastavitvijo širine odpiranja. Izbirna stikala, elektronsko odpiranje ali zapiranje v sili, mehanično odpiranje v sili, izhod v sili-varnostno stikalo, senzorji prisotnosti. 
Kompletno z vsemi potrebnimi zapornimi, zaključnimi in tesnilnimi elementi. </t>
  </si>
  <si>
    <t>B4.25</t>
  </si>
  <si>
    <t>SS18</t>
  </si>
  <si>
    <t>Velikost  300/654cm</t>
  </si>
  <si>
    <t>Devetdelna aluminijasta fasada s prekinjenim
toplotnim mostom, kot npr. tehnično-sistemska rešitev ALU-K, tip SL50-ITR (Uf=1,1W/m2K, psi=0,04W/mK)
ali enakovredno. Vsa polja so fiksna.
ALU profili so na zunanji in notranji strani prašno barvani 
v barvi C33 bronze. 
Zasteklitev je s troslojnim termoizolacijskim steklom 4/14Ar/4/14Ar/4mm. (Ug&lt;=0,6W/m²K, Uw&lt;=0,90W/m²K). 
Zvočna izolacija&gt;=32dB. 
Zasteklitev izvedena s kaljenim steklom.
Kompletno z vsemi potrebnimi zapornimi, zaključnimi in tesnilnimi elementi. 
Na zunanji strani je okenska polica iz barvane aluminijaste pločevine-C33 bronze. Na notranji strani je PVC polica bele barve.
Steklena stena je vgrajena po sistemu RAL.</t>
  </si>
  <si>
    <t>B4.26</t>
  </si>
  <si>
    <t>SSN1</t>
  </si>
  <si>
    <t>Velikost  210/250</t>
  </si>
  <si>
    <t>Dvodelna zastekljena stena-dvokrilna vrata. 
Steklena stena ima aluminijaste profile brez prekinjenega
toplotnega mosta, kot npr. tehnično-sistemska rešitev ALU-K, tip 55N ali enakovredno. 
Steklena stena ima spodaj vgrajen povišan ALU profil (višine min. 20cm). 
ALU profili so prašno barvani v RAL 7048. 
Zasteklitev je z dvoslojnim zvočno izolacijskim steklom.
Zvočna izolacija&gt;=32dB.
Zasteklitev izvedena s kaljenim steklom. 
Kompletno z vsem pripadajočim standardnim okovjem, nasadili, kljuko, cilindrično ključavnico, ključi, odbojniki (po izboru projektanta). 
Kompletno z vsemi potrebnimi zapornimi, zaključnimi in tesnilnimi elementi.</t>
  </si>
  <si>
    <t>B4.27</t>
  </si>
  <si>
    <t>SSN2</t>
  </si>
  <si>
    <t>Enodelna zastekljena fiksna stena. 
Steklena stena ima aluminijaste profile brez prekinjenega
toplotnega mosta, kot npr. tehnično-sistemska rešitev ALU-K, tip 55N ali enakovredno. 
Steklena stena ima spodaj vgrajen povišan ALU profil (višine min. 20cm). 
ALU profili so prašno barvani v RAL 7048. 
Zasteklitev je z dvoslojnim zvočno izolacijskim steklom.
Zvočna izolacija&gt;=32dB.
Zasteklitev izvedena s kaljenim steklom. 
Kompletno z vsemi potrebnimi zapornimi, zaključnimi in tesnilnimi elementi.</t>
  </si>
  <si>
    <t>B4.28</t>
  </si>
  <si>
    <t>SSN3</t>
  </si>
  <si>
    <t>Velikost  200/250</t>
  </si>
  <si>
    <t>Dvodelna zastekljena stena. Levi del so enopkrilna vrata, desni del je fiksen.
Steklena stena ima aluminijaste profile brez prekinjenega
toplotnega mosta, kot npr. tehnično-sistemska rešitev ALU-K, tip 55N ali enakovredno. 
Steklena stena ima spodaj vgrajen povišan ALU profil (višine min. 20cm). 
ALU profili so prašno barvani v RAL 7048. 
Zasteklitev je z dvoslojnim zvočno izolacijskim steklom.
Zvočna izolacija&gt;=32dB.
Zasteklitev izvedena s kaljenim steklom. Na notranji strani je na steklo lepljena peskana folija (po izboru projektanta).
Kompletno z vsem pripadajočim standardnim okovjem, nasadili, kljuko, bunko, cilindrično ključavnico, ključi, odbojniki (po izboru projektanta). Bunka je vgrajena na strani odpiranja vrat.
Kompletno z vsemi potrebnimi zapornimi, zaključnimi in tesnilnimi elementi.</t>
  </si>
  <si>
    <t>B4.29</t>
  </si>
  <si>
    <t>STEKLENE STENE - POŽARNA</t>
  </si>
  <si>
    <t>SSP1</t>
  </si>
  <si>
    <t>Velikost  160/250</t>
  </si>
  <si>
    <t>Sestavljena dvodelna požarna zastekljena stena EI30-c. Desni del so enokrilna vrata, levi del je fiksen. 
Vsi profili so aluminijaste izvedbe EI30 in so prašno barvani v RAL 7048. 
Steklena stena ima spodaj vgrajen povišan profil 
(višine min. 20cm). 
Zasteklitev je s požarnim varnostnim steklom EI30.
Kompletno z vsem pripadajočim standardnim okovjem, nasadili, kljuko, samozapiralom, cilindrično ključavnico, ključi, odbojniki (po izboru projektanta). 
Vratno krilo ima montirano panic kljuko po standardu 
SIST EN179. 
Kompletno z vsemi potrebnimi zapornimi, zaključnimi in tesnilnimi elementi.</t>
  </si>
  <si>
    <t>B4.30</t>
  </si>
  <si>
    <t>SSP2</t>
  </si>
  <si>
    <t>Sestavljena dvokrilna požarna zastekljena stena EI30-c. Vsi profili so aluminijaste izvedbe EI30 in so prašno barvani v RAL 7048. 
Spodaj ima vgrajen povišan profil (višine min. 20cm). Zasteklitev je s požarnim varnostnim steklom EI30.
Kompletno z vsem pripadajočim standardnim okovjem, nasadili, kljuko, samozapiralom, odbojniki, 
cilindrično ključavnico, ključi (po izboru projektanta). 
Glavno vratno krilo ima montirano panic kljuko po 
standardu SIST EN179. 
Elektro magnetno pridržanje vrat v odprtem položaju
(sprostitev pridržanja vrat preko požarne centrale).
Vgrajen je sistem samozapiral za dvokrilna vrata s kontrolirano sekvenco zapiranja (pasivno-aktivno krilo).
Kompletno z vsemi potrebnimi zapornimi, zaključnimi in tesnilnimi elementi.</t>
  </si>
  <si>
    <t>B4.31</t>
  </si>
  <si>
    <t>SSP3a</t>
  </si>
  <si>
    <t>Velikost  118/250</t>
  </si>
  <si>
    <t>Enokrilna požarna zastekljena stena EI30-c. 
Vsi profili so aluminijaste izvedbe EI30 in so prašno barvani v RAL 7048. 
Steklena stena ima spodaj vgrajen povišan profil 
(višine min. 20cm). 
Zasteklitev je s požarnim varnostnim steklom EI30.
Kompletno z vsem pripadajočim standardnim okovjem, nasadili, kljuko, samozapiralom, cilindrično ključavnico, ključi, odbojniki (po izboru projektanta). 
Vratno krilo ima montirano panic kljuko po standardu 
SIST EN179. 
Kompletno z vsemi potrebnimi zapornimi, zaključnimi in tesnilnimi elementi.</t>
  </si>
  <si>
    <t>B4.32</t>
  </si>
  <si>
    <t>SSP3b</t>
  </si>
  <si>
    <t>Enokrilna požarna zastekljena stena EI30-c. 
Vsi profili so aluminijaste izvedbe EI30 in so prašno barvani v RAL 7048. 
Steklena stena ima spodaj vgrajen povišan profil 
(višine min. 20cm). 
Zasteklitev je s požarnim varnostnim steklom EI30.
Kompletno z vsem pripadajočim standardnim okovjem, nasadili, kljuko, bunko, samozapiralom, odbojniki 
(po izboru projektanta). 
Vratno krilo ima montirano panic kljuko po standardu 
SIST EN179 (na strani odpiranja vrat je vgrajena bunka).
Steklena stena ima vgrajeno enoto za nadzor evakuacijskih vrat (panik terminal s cilindrično ključavnico in ključi za kontrolo pristopa na strani odpiranja vrat, 
NT tipka na nasprotni strani odpiranja vrat-smer evakuacije, elektro magnet, 24V DC), vezan na AJP.
Kompletno z vsemi potrebnimi zapornimi, zaključnimi in tesnilnimi elementi.</t>
  </si>
  <si>
    <t>B4.33</t>
  </si>
  <si>
    <t>SSP4</t>
  </si>
  <si>
    <t>Velikost  300/240</t>
  </si>
  <si>
    <t>Sestavljena trodelna požarna zastekljena stena EI30-c. Levi del je fiksen, desni del so dvokrilna vrata.
Vsi profili so aluminijaste izvedbe EI30 in so prašno barvani v RAL 7048. 
Spodaj ima vgrajen povišan profil (višine min. 20cm). Zasteklitev je s požarnim varnostnim steklom EI30.
Kompletno z vsem pripadajočim standardnim okovjem, nasadili, kljuko, bunko, odbojniki, cilindrično ključavnico, ključi (po izboru projektanta). 
Bunka je vgrajena na nasprotni strani odpiranja vrat.
Glavno krilo ima vgrajeno samozapiralo.
Kompletno z vsemi potrebnimi zapornimi, zaključnimi in tesnilnimi elementi.</t>
  </si>
  <si>
    <t>B4.34</t>
  </si>
  <si>
    <t>SSP5</t>
  </si>
  <si>
    <t>Velikost  200/246</t>
  </si>
  <si>
    <t>Sestavljena dvokrilna požarna zastekljena stena EI30-c. Vsi profili so aluminijaste izvedbe EI30 in so prašno barvani v RAL 7048. 
Spodaj ima vgrajen povišan profil (višine min. 20cm). Zasteklitev je s požarnim varnostnim steklom EI30.
Kompletno z vsem pripadajočim standardnim okovjem, nasadili, kljuko, samozapiralom, odbojniki, 
cilindrično ključavnico, ključi (po izboru projektanta). 
Elektro magnetno pridržanje vrat v odprtem položaju
(sprostitev pridržanja vrat preko požarne centrale).
Vgrajen je sistem samozapiral za dvokrilna vrata s kontrolirano sekvenco zapiranja (pasivno-aktivno krilo).
Kompletno z vsemi potrebnimi zapornimi, zaključnimi in tesnilnimi elementi.</t>
  </si>
  <si>
    <t>B4.35</t>
  </si>
  <si>
    <t>SSP6</t>
  </si>
  <si>
    <t>Velikost  420/250</t>
  </si>
  <si>
    <t>B4.36</t>
  </si>
  <si>
    <t>SSP7</t>
  </si>
  <si>
    <t>Velikost  110/250</t>
  </si>
  <si>
    <t>Enokrilna požarna zastekljena stena EI30-c. 
Vsi profili so aluminijaste izvedbe EI30 in so prašno barvani v RAL 7048. 
Steklena stena ima spodaj vgrajen povišan profil 
(višine min. 20cm). 
Zasteklitev je s požarnim varnostnim steklom EI30.
Na notranji strani je na steklo lepljena peskana folija (po izboru projektanta).
Kompletno z vsem pripadajočim standardnim okovjem, nasadili, kljuko, bunko, samozapiralom, cilindrično ključavnico, ključi, odbojniki (po izboru projektanta). 
Bunka je montirana na nasprotni strani odpiranja vrat.
Kompletno z vsemi potrebnimi zapornimi, zaključnimi in tesnilnimi elementi.</t>
  </si>
  <si>
    <t>B4.37</t>
  </si>
  <si>
    <t>POŽARNA VRATA</t>
  </si>
  <si>
    <t>VP1</t>
  </si>
  <si>
    <t>Enokrilna, polna, požarna vrata EI30.
Okvirji so kovinske izvedbe EI30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Zvočna izolativnost vrat
- laboratorijska vrednost Rw=42dB.</t>
  </si>
  <si>
    <t>B4.38</t>
  </si>
  <si>
    <t>VP2</t>
  </si>
  <si>
    <t>B4.39</t>
  </si>
  <si>
    <t>VP3</t>
  </si>
  <si>
    <t>Enokrilna, polna, požarna vrata EI30.
Okvirji so kovinske izvedbe EI30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cilindrično ključavnico, ključem in odbojnikom
(po izboru projektanta). 
Vrata imajo vgrajeno samozapiralo.</t>
  </si>
  <si>
    <t>B4.40</t>
  </si>
  <si>
    <t>VP4</t>
  </si>
  <si>
    <t>Dvokrilna, polna, požarna vrata EI30.
Okvirji so kovinske izvedbe EI30 in so prašno barvani
v RAL 7048. Barvo potrdi projektant arhitekture.
Vratno krilo je leseno in polno. Finalna plast je laminat.
Barvo in teksturo potrdi projektant arhitekture in investitor.
Kompletno z vsem okovjem, nasadili, kljuko,
cilindrično ključavnico, ključem in odbojnikom
(po izboru projektanta). 
Glavno vratno krilo ima montirano panic kljuko po 
standardu SIST EN179.
Elektro magnetno pridržanje vrat v odprtem položaju
(sprostitev pridržanja vrat preko požarne centrale).
Vgrajen je sistem samozapiral za dvokrilna vrata s kontrolirano sekvenco zapiranja (pasivno-aktivno krilo). 
Kompletno z vsemi potrebnimi zapornimi, zaključnimi in tesnilnimi elementi.</t>
  </si>
  <si>
    <t>B4.41</t>
  </si>
  <si>
    <t>VP5</t>
  </si>
  <si>
    <t>Enokrilna, polna, požarna vrata EI30.
Okvirji so kovinske izvedbe EI30 in so prašno barvani
v RAL 7048. Barvo potrdi projektant arhitekture.
Okvirji so objemni.
Vrata imajo dvojno EPDM tesnilo. 
Vratno krilo je leseno in polno. Finalna plast je laminat.
Barvo in teksturo potrdi projektant arhitekture in investitor.
Kompletno z vsem okovjem, nasadili, kljuko, bunko,
cilindrično ključavnico, ključem in odbojnikom
(po izboru projektanta). Bunka je montirana na strani odpiranja vrat.
Zvočna izolativnost vrat
- laboratorijska vrednost Rw=42dB.
Vrata imajo vgrajeno samozapiralo.</t>
  </si>
  <si>
    <t>B4.42</t>
  </si>
  <si>
    <t>VP6</t>
  </si>
  <si>
    <t xml:space="preserve">Enokrilna, polna, požarna vrata EI30.
Okvirji so kovinske izvedbe EI30 in so prašno barvani
v RAL 7048. Barvo potrdi projektant arhitekture.
Vrata imajo dvojno EPDM tesnilo. 
Vratno krilo je leseno in polno. Finalna plast je laminat.
Barvo in teksturo potrdi projektant arhitekture in investitor.
Kompletno z vsem okovjem, nasadili, kljuko, metuljčno ključavnico na notranji strani (možnost odklepanja 
v sili od zunaj) in odbojnikom (po izboru projektanta). </t>
  </si>
  <si>
    <t>SKUPAJ STAVBNO POHIŠTVO</t>
  </si>
  <si>
    <t>B/5.0</t>
  </si>
  <si>
    <t>ESTRIH</t>
  </si>
  <si>
    <t>Splošna določila za estrih:</t>
  </si>
  <si>
    <r>
      <rPr>
        <u/>
        <sz val="9"/>
        <rFont val="Arial Narrow"/>
        <family val="2"/>
      </rPr>
      <t>OPOMBA:</t>
    </r>
    <r>
      <rPr>
        <sz val="9"/>
        <rFont val="Arial Narrow"/>
        <family val="2"/>
      </rPr>
      <t xml:space="preserve"> Pri izvajanju estrihov je upoštevati vsa pripravljalna, pomožna in zaključna dela. Hkrati je potrebno upoštevati še:</t>
    </r>
  </si>
  <si>
    <t xml:space="preserve">1. V ceno za enoto mere morajo biti vračunani stroški za vse notranje horizontalne in vertikalne transporte. </t>
  </si>
  <si>
    <t>2. Izvajalec je pred pričetkom izvedbe estrihov dolžan predložiti projekt estrihov, v katerem bo prikazan način zagotavljanja kvalitete vgrajenih estrihov ter njihovo negovanje do dosežene prdpisane kvalitete. Stroške negovanja estrihov je vračunati v C/E in pri sami izvedbi estrihov izvesti vsa dela po popisu, vključno s potrebno dobavo in polaganjem robnih trakov v višini celotne podne konstrukcije + 2 cm. Višek trakov se odstrani po končanih delih. Nadomestila za izvedbo estrihov z naklonom do 5% od vodoravnosti se posebej ne priznava. V ceno enote mere izvedbe estriha je vračunati tudi izvedbo delovnih stikov in dilatacij.</t>
  </si>
  <si>
    <t>***Pri vseh postavkah upoštevati estrih ... armirano cementni estrih; trdnost najmanj CT-C20-F4, skladno s SIST EN 13813.  Estrih strojno zaglajen (zniveliran), dilatiran od sten (tudi od suhomontažnih) za 1 cm. Pri estrihu je potrebno upoštevati vse obrobne samolepilne dilatacijske trakove ob stenah iz zaprto celičnega polietilena PE-LD. Dovoljena vlažnost 1,5 CM-%. Sušenje estriha naj poteka po predpisanem protokolu.</t>
  </si>
  <si>
    <t>B5.1</t>
  </si>
  <si>
    <t>Kompletna izvedba tlaka - estrih:
-ARMIRAN CEMENTNI ESTRIH               8.5cm
-SISTEMSKA PLOŠČA ZA                           2cm
 TALNO OGREVANJE 
-TOPLOTNA IZOLACIJA                            13cm
 (ekspandiran polistiren-EPS 150)
-TOPLOTNA IZOLACIJA                            15cm
 (ekspandiran polistiren-EPS 150)</t>
  </si>
  <si>
    <t>B5.2</t>
  </si>
  <si>
    <t>Kompletna izvedba tlaka - estrih:
-ARMIRAN CEMENTNI ESTRIH               8.5cm
-PE FOLIJA
-TOPLOTNA IZOLACIJA                            15cm
 (ekspandiran polistiren-EPS 150)
-TOPLOTNA IZOLACIJA                            15cm
 (ekspandiran polistiren-EPS 150)</t>
  </si>
  <si>
    <t>B5.3</t>
  </si>
  <si>
    <t>Kompletna izvedba tlaka - estrih:
-ARMIRAN CEMENTNI ESTRIH                 8cm
-PE FOLIJA
-TOPLOTNA IZOLACIJA                            15cm
 (ekspandiran polistiren-EPS 150)
-TOPLOTNA IZOLACIJA                            15cm
 (ekspandiran polistiren-EPS 150)</t>
  </si>
  <si>
    <t>B5.4</t>
  </si>
  <si>
    <t>Kompletna izvedba tlaka - estrih:
-ARMIRAN CEMENTNI ESTRIH               9.5cm
-SISTEMSKA PLOŠČA ZA                           2cm
 TALNO OGREVANJE 
-TOPLOTNA IZOLACIJA                            13cm
 (ekspandiran polistiren-EPS 150)
-TOPLOTNA IZOLACIJA                            15cm
 (ekspandiran polistiren-EPS 150)</t>
  </si>
  <si>
    <t>B5.5</t>
  </si>
  <si>
    <t>Kompletna izvedba tlaka - estrih:
-ARMIRAN CEMENTNI ESTRIH               9.5cm
-PE FOLIJA
-TOPLOTNA IZOLACIJA                            15cm
 (ekspandiran polistiren-EPS 150)
-TOPLOTNA IZOLACIJA                            15cm
 (ekspandiran polistiren-EPS 150)</t>
  </si>
  <si>
    <t>B5.6</t>
  </si>
  <si>
    <t>Kompletna izvedba tlaka - estrih:
-ARMIRAN CEMENTNI ESTRIH               7.5cm
-SISTEMSKA PLOŠČA ZA                           2cm
 TALNO OGREVANJE 
-TOPLOTNA IZOLACIJA                            13cm
 (ekspandiran polistiren-EPS 150)
-TOPLOTNA IZOLACIJA                            15cm
 (ekspandiran polistiren-EPS 150)</t>
  </si>
  <si>
    <t>B5.7</t>
  </si>
  <si>
    <t>B5.8</t>
  </si>
  <si>
    <t xml:space="preserve">Kompletna izvedba tlaka - estrih:
-ARMIRAN CEMENTNI ESTRIH               5.5cm
-SISTEMSKA PLOŠČA ZA                           2cm
 TALNO OGREVANJE 
-TOPLOTNA IZOLACIJA                              8cm
 (ekspandiran polistiren-EPS 150) </t>
  </si>
  <si>
    <t>B5.9</t>
  </si>
  <si>
    <t>Kompletna izvedba tlaka - estrih:
-ARMIRAN CEMENTNI ESTRIH               5.5cm
-PE FOLIJA
-TOPLOTNA IZOLACIJA                            10cm
 (ekspandiran polistiren-EPS 150)</t>
  </si>
  <si>
    <t>B5.10</t>
  </si>
  <si>
    <t>Kompletna izvedba tlaka - estrih:
-ARMIRAN CEMENTNI ESTRIH                  5cm
-PE FOLIJA
-TOPLOTNA IZOLACIJA                            10cm
 (ekspandiran polistiren-EPS 150)</t>
  </si>
  <si>
    <t>B5.11</t>
  </si>
  <si>
    <t>Kompletna izvedba tlaka - estrih:
-ARMIRAN CEMENTNI ESTRIH               6.5cm
-SISTEMSKA PLOŠČA ZA                           2cm
 TALNO OGREVANJE 
-TOPLOTNA IZOLACIJA                              8cm
 (ekspandiran polistiren-EPS 150)</t>
  </si>
  <si>
    <t>B5.12</t>
  </si>
  <si>
    <t>Kompletna izvedba tlaka - estrih:
-ARMIRAN CEMENTNI ESTRIH               6.5cm
-PE FOLIJA
-TOPLOTNA IZOLACIJA                            10cm
 (ekspandiran polistiren-EPS 150)</t>
  </si>
  <si>
    <t>B5.13</t>
  </si>
  <si>
    <t>Kompletna izvedba tlaka - estrih:
-ARMIRAN CEMENTNI ESTRIH               5.5cm
-SISTEMSKA PLOŠČA ZA                           2cm
 TALNO OGREVANJE 
-TOPLOTNA IZOLACIJA                              3cm
 (ekspandiran polistiren-EPS 150)</t>
  </si>
  <si>
    <t>B5.14</t>
  </si>
  <si>
    <t>Kompletna izvedba tlaka - estrih:
-ARMIRAN CEMENTNI ESTRIH               4.5cm
-SISTEMSKA PLOŠČA ZA                           2cm
 TALNO OGREVANJE 
-TOPLOTNA IZOLACIJA                              3cm
 (ekspandiran polistiren-EPS 150)</t>
  </si>
  <si>
    <t>B5.15</t>
  </si>
  <si>
    <t>B5.16</t>
  </si>
  <si>
    <t>Kompletna izvedba tlaka - estrih:
-ARMIRAN CEMENTNI ESTRIH                 5cm
-SISTEMSKA PLOŠČA ZA                           2cm
 TALNO OGREVANJE 
-TOPLOTNA IZOLACIJA                              3cm
 (ekspandiran polistiren-EPS 150)</t>
  </si>
  <si>
    <t>B/6.0</t>
  </si>
  <si>
    <t>TLAKARSKA DELA</t>
  </si>
  <si>
    <t>Splošna določila za tlakarska dela:</t>
  </si>
  <si>
    <r>
      <t>OPOMBA:</t>
    </r>
    <r>
      <rPr>
        <sz val="9"/>
        <rFont val="Arial Narrow"/>
        <family val="2"/>
      </rPr>
      <t xml:space="preserve"> Pri izvajanju tlakarskih del je upoštevati vsa pripravljalna dela, pomožna dela zaključna dela. Hkrati je potrebno tudi upoštevati:</t>
    </r>
  </si>
  <si>
    <t>1. Pred polaganjem talnih oblog je predhodno pregledati delovno površino in izvesti potrebna preddela</t>
  </si>
  <si>
    <t>2. Pred polaganjem izvajalec skupaj z nadzorom in projektantom arhitekture pregleda površine oblaganja določi lokacije, način in smer oblaganja tlaka in polaganja talnih oblog</t>
  </si>
  <si>
    <t>B6.1</t>
  </si>
  <si>
    <t xml:space="preserve">Kompletna dobava in polaganje, lepljenje VINIL obloge Polaganje na podlago - estrih, pred polaganjem izvesti izravnalno maso (po potrebi). V ceni upoštevati nizkostensko zaključno obrobo. </t>
  </si>
  <si>
    <t>Dobava in polaganje vinil talne obloge v rolah 2,0m širine kot npr.; iq eminent tarkett homogenega tipa debeline 2,00mm new iq Pur ojačitev-zaščita globinska brez premazovanja, test gorljivosti Bfl-s1, Voc emisije po 28dneh &lt;10m,  brez phthalate , 100%reciliran , polaganje , 100% lepljenje , stiki vroče varjeni z varilno vrvico v barvi in strukturi tlaka Multicolor  
Vključno z vsemi pomožnimi, pripravljalnimi in zaključnimi deli ter vsemi potrebnimi horizontalnimi in vertikalnimi transporti!</t>
  </si>
  <si>
    <t>Dobava in izvedba stenske zaokrožnice brez protiprašnega profila , 10 cm na steno z podzaokrožnico r-25mm , stik tlak stena kitano v barvi sten</t>
  </si>
  <si>
    <t>B6.2</t>
  </si>
  <si>
    <t>Kompletna dobava in montaža dilatacijske letve na prehodu iz starega v nov objekt</t>
  </si>
  <si>
    <t>SKUPAJ TLAKARSKA DELA</t>
  </si>
  <si>
    <t>B/7.0</t>
  </si>
  <si>
    <t>KERAMIČARSKA DELA</t>
  </si>
  <si>
    <t>Splošna določila za keramičarska dela:</t>
  </si>
  <si>
    <r>
      <rPr>
        <b/>
        <u/>
        <sz val="9"/>
        <rFont val="Arial Narrow"/>
        <family val="2"/>
      </rPr>
      <t>OPOMBA</t>
    </r>
    <r>
      <rPr>
        <b/>
        <sz val="9"/>
        <rFont val="Arial Narrow"/>
        <family val="2"/>
      </rPr>
      <t>:</t>
    </r>
    <r>
      <rPr>
        <sz val="9"/>
        <rFont val="Arial Narrow"/>
        <family val="2"/>
      </rPr>
      <t xml:space="preserve"> Pri izvajanju keramičarskih del je upoštevati vsa pripravljalna dela, pomožna dela zaključna dela. Hkrati je potrebno tudi upoštevati:</t>
    </r>
  </si>
  <si>
    <t>1. Pred polaganjem keramike na stene je predhodno pregledati stene in izvesti potrebna preddela; pregledati vertikalnost sten. Pred polaganjem talne keramike v lepilno malto v sanitarijah kjer je izvedena hidroizolacija s polimercementno maso je preveriti stanje omenjene hidroizolacije, pri polaganju pa dela izvajati tako, da se le-ta ne poškoduje.</t>
  </si>
  <si>
    <t>2. Polaganje keramike ob vodovodnih in elektro priključkih izvesti, tako da so stiki pokriti s rozetami .</t>
  </si>
  <si>
    <t>3. Pred polaganjem izvajalec skupaj z nadzorom pregleda površine oblaganja in določi lokacije oblaganja sten in tlaka. Površine odprtin do 0,50 m2 , ki se ne oblagajo, ampak se oblaganje vrši ob  odprtinah, se ne odbijajo. Okenske odprtine do 1m2 se ne odbijajo, špalete se ne obračunajo posebej, vratne odprtine se odbijejo nad 1m2.</t>
  </si>
  <si>
    <t>4. Pred polaganjem obloge izvajalec obvezno s projektantom arhitekture določi način, smer in vzorec polaganja.</t>
  </si>
  <si>
    <t>5. Vzorec keramike pisno potrdi arhitekt oz. investitor</t>
  </si>
  <si>
    <t>B7.1</t>
  </si>
  <si>
    <t>Dobava in oblaganje tal v notranjih prostorih - KOPALNICE (sobe), z granitogres ploščicami na lepilo, z zalivanjem stikov s fugirno maso. Kompletno z alu dilatacijskimi profili in kitanjem stikov (vogali, stene-tla). Ploščice dimenzij 60x30 cm, debeline 8-10mm, potizdrsnost R9, ali sorodna keramika za oblikovanje sodobnih interjerjev v cenovnem razredu 25€ za materal, po izboru naročnika.
Upoštevati zaokrožnice na stiku tla stena!</t>
  </si>
  <si>
    <t>B7.2</t>
  </si>
  <si>
    <t>Dobava in oblaganje tal v notranjih prostorih - sanitarije/wc, z granitogres ploščicami na lepilo, z zalivanjem stikov s fugirno maso. Kompletno z alu dilatacijskimi profili in kitanjem stikov (vogali, stene-tla). Ploščice dimenzij 30x60cm, debeline 8-10mm, potizdrsnost R9, ali sorodna keramika za oblikovanje sodobnih interjerjev v cenovnem razredu 25€ za materal, po izboru naročnika.
Upoštevati zaokrožnice na stiku tla stena!</t>
  </si>
  <si>
    <t>B7.3</t>
  </si>
  <si>
    <t>Dobava in oblaganje tal v notranjih prostorih, z granitogres ploščicami na lepilo, z zalivanjem stikov s fugirno maso. Kompletno s kitanjem stikov (vogali, stene-tla). Ploščice dimenzij 60x30 cm, debeline 8-10mm, potizdrsnost R9, ali sorodna keramika za oblikovanje sodobnih interjerjev v cenovnem razredu 25€ za materal, po izboru naročnika.
Upoštevati zaokrožnice na stiku tla stena!</t>
  </si>
  <si>
    <t>B7.4</t>
  </si>
  <si>
    <t>Dobava in oblaganje tal v notranjih prostorih - stopnišče, z granitogres ploščicami na lepilo, z zalivanjem stikov s fugirno maso. Kompletno z alu dilatacijskimi profili in kitanjem stikov (vogali, stene-tla). Ploščice dimenzij 90x45 cm, debeline 8-10mm, potizdrsnost R9, ali sorodna keramika za oblikovanje sodobnih interjerjev v cenovnem razredu 25€ za materal, po izboru naročnika.
V ceni upoštevati vgradnjo protidrsnega alu profila, na rob stopnice!</t>
  </si>
  <si>
    <t>B7.5</t>
  </si>
  <si>
    <t>Dobava in oblaganje sten sanitarije/kopalnice (do stropa) s keramičnimi ploščicami na lepilo, z zalivanjem stikov s fugirno maso. Kompletno z alu vogalnimi zaključnimi profili in kitanjem stikov (vogali, stene-tla, strop…). Ploščice za oblikovanje sodobnih interjerjev v cenovnem razredu 20€ za materal, po izboru naročnika. Upoštevati zaokrožnice na stiku tla stena!</t>
  </si>
  <si>
    <t>B7.6</t>
  </si>
  <si>
    <t xml:space="preserve">Dobava in oblaganje sten v kuhinji (pas keramike v višini 60 cm, med kuhinjskim pultom in kuhinjskimi elementi) s keramičnimi ploščicami na lepilo, z zalivanjem stikov s fugirno maso. Kompletno z alu vogalnimi zaključnimi profili in kitanjem stikov (vogali, stene-tla, strop…). Ploščice za oblikovanje sodobnih interjerjev v cenovnem razredu 20€ za materal, po izboru naročnika. </t>
  </si>
  <si>
    <t>B7.7</t>
  </si>
  <si>
    <t>Kompletna izvedba horizontalni  in vertikalnih hidroizolacijski premaz v sanitarijah</t>
  </si>
  <si>
    <t>Hidroizolacijski tesnilni premaz;  2x križni nanos dvokomponentne fleksibilne cementne malte za tesnenje tlaka kopalnica; Mapelastic z mrežico iz odpornih   steklenih vlaken Fiberglass Mesh;  nanos tudi po robu stene (h=20 cm); Opozorilo: preboji morajo biti izvedeni vodotesno z dodanimi tesnilnimi manšetami in fugirani s tesnilnim kitom.</t>
  </si>
  <si>
    <t>hitrovezna polimercementna samorazlivna izravnalna / sprijemna talna masa</t>
  </si>
  <si>
    <t>B7.8</t>
  </si>
  <si>
    <t>Dobava in oblaganje tal v notranjih prostorih - obstoječi objekt (shramba), z granitogres ploščicami na lepilo, z zalivanjem stikov s fugirno maso. Kompletno z alu dilatacijskimi profili in kitanjem stikov (vogali, stene-tla). Ploščice dimenzij 60x30 cm, debeline 8-10mm, potizdrsnost R9, ali sorodna keramika za oblikovanje sodobnih interjerjev v cenovnem razredu 25€ za materal, po izboru naročnika.
V ceni upoštevati vgradnjo protidrsnega alu profila, na rob stopnice!
Upoštevati zaokrožnice na stiku tla stena!</t>
  </si>
  <si>
    <t>SKUPAJ KERAMIČARSKA DELA</t>
  </si>
  <si>
    <t>B/8.0</t>
  </si>
  <si>
    <t>SLIKOPLESKARSKA DELA</t>
  </si>
  <si>
    <t>Splošna določila za slikopleskarska dela:</t>
  </si>
  <si>
    <r>
      <t>OPOMBA:</t>
    </r>
    <r>
      <rPr>
        <b/>
        <sz val="9"/>
        <rFont val="Arial Narrow"/>
        <family val="2"/>
      </rPr>
      <t xml:space="preserve"> </t>
    </r>
    <r>
      <rPr>
        <sz val="9"/>
        <rFont val="Arial Narrow"/>
        <family val="2"/>
      </rPr>
      <t>Pri izvajanju slikopleskarskih del je upoštevati vsa pripravljalna dela, pomožna in zaključna dela. Hkrati je potrebno tudi upoštevati:</t>
    </r>
  </si>
  <si>
    <t xml:space="preserve">1. Delovni odri, ki služijo varovanju življenja, izvajalcev ter ostalih na gradbišču in niso posebej navedena v tem popisu (glej tesarska dela - opaži in odri) se za čas izvajanja ne obračunavajo  posebej, ampak jih je potrebno upoštevati v cenah za enoto posameznih postavk, v kolikor to ni v popisu posebej opisano in označeno. </t>
  </si>
  <si>
    <t xml:space="preserve">2. Na  opleskanih površinah se ne smejo poznati sledovi od slikopleskarskega orodja, barvni ton mora biti enoten. </t>
  </si>
  <si>
    <t>3. Pred pričetkom je predhodno pregledati delovno površino in izvesti potrebna preddela; površine očistiti od emulzij, premazov opažev in mastnih deležev, pregledati niveleto površin in pomeriti stopnjo vlage. Vse našteto mora biti zajeto v E.M. posamezne postavke.</t>
  </si>
  <si>
    <t>4. V ceni je upoštevati vse zaščite pri slikanju ali pleskanju med posameznimi različnimi nanosi barv: bandažni trak, začasno odstranjevanje in ponovno nameščanje, zaščito lesenih delov, zidnih površin, ipd.</t>
  </si>
  <si>
    <t>B8.1</t>
  </si>
  <si>
    <t>Izdelava prednamaza z emulzijo, dvakratno kitanje in brušenje mavčno kartonski strop ter min. 2 x oplesk z latex   barvo, z uporabo kovinskih voglanikov;  kompletno po predpisih in navodilih proizvajalca, z vsemi pomožnimi deli, odri in transporti.</t>
  </si>
  <si>
    <t>B8.2</t>
  </si>
  <si>
    <t>Izdelava prednamaza z emulzijo, dvakratno kitanje in brušenje ometanih sten ter min. 2 x oplesk z latex  barvo, z uporabo kovinskih voglanikov;  kompletno po predpisih in navodilih proizvajalca, z vsemi pomožnimi deli, odri in transporti.</t>
  </si>
  <si>
    <t>B8.3</t>
  </si>
  <si>
    <t>Izdelava prednamaza z emulzijo, dvakratno kitanje in brušenje mavčno kartonskih sten ter min. 2 x oplesk z latex   barvo, z uporabo kovinskih voglanikov;  kompletno po predpisih in navodilih proizvajalca, z vsemi pomožnimi deli, odri in transporti.</t>
  </si>
  <si>
    <t>B8.4</t>
  </si>
  <si>
    <t>Vertikalno   akriliranje stikov MK plošče z betonskimi stenami z akrilnim kitom; kompletno po predpisih in navodilih proizvajalca, z vsemi pomožnimi deli, odri in transporti</t>
  </si>
  <si>
    <t>B8.5</t>
  </si>
  <si>
    <t>Akriliranje stikov vgrajenega stavbnega pohištva z drugimi površinami z akrilnim kitom; kompletno po predpisih in navodilih proizvajalca, z vsemi pomožnimi deli, odri in transporti</t>
  </si>
  <si>
    <t>B8.6</t>
  </si>
  <si>
    <t>Kompletna izvedba protiprašni premaž dvigalnega jaška (z notranje strani); kompletno po predpisih in navodilih proizvajalca, z vsemi pomožnimi deli, odri in transporti</t>
  </si>
  <si>
    <t>B8.7</t>
  </si>
  <si>
    <t>Kompletna izvedba prednamaza z emulzijo, dvakratno kitanje in brušenje stopniščne rame ter min. 2 x oplesk z latex barvo;  kompletno po predpisih in navodilih proizvajalca, z vsemi pomožnimi deli, odri in transporti.</t>
  </si>
  <si>
    <t>B8.8</t>
  </si>
  <si>
    <t>Kompletna dobava in montaža 
VOGALNIK SPM Profila 30: 
Samolepilni PVC zaščitnih vogalnikov kot npr. Gerflor SPM Profila 30 ali enakovredno, višine 200 cm, dim. 30x30 mm in debeline min. 2.0 mm; kot 90º, 100% antibakteriološka zaščita, požarni razred Bs2d0, površina zaključnega sloja gladka, odpornost na udarce. Barva po izboru projektanta.
Kompletno po predpisih in navodilih proizvajalca, z vsemi pomožnimi deli, odri in transporti</t>
  </si>
  <si>
    <t>B8.9</t>
  </si>
  <si>
    <t>STENSKA ZAŠĆITA SPM Combo Clad 200: 
Kompletna dobava in montaža  antibakteriološka PVC stenska obloga kot npr. Gerflor SPM Combo Clad 200 ali enakovredno v barvi po izboru projektanta; skupna debelina EN 428 3.0 mm iz čistega PVCja, širina/dolžina trakov EN 426 200 x 4000 mm, ognjevarnost EN 13501-1 B-s2, d0, primerna za zelo izpostavljene površine, rahlo pomarančasta struktura, odpornost na kemikalije odlična, odpornost na udarce odlična, 100% recycable.</t>
  </si>
  <si>
    <t>SKUPAJ SLIKOPLESKARSKA DELA</t>
  </si>
  <si>
    <t>B/9.0</t>
  </si>
  <si>
    <t>MONTAŽERSKA DELA</t>
  </si>
  <si>
    <t>B9.1</t>
  </si>
  <si>
    <t>Kompletna dobava materiala in izvedba: 
Rasterski sekundarni strop sestavljen iz enoslojnih mineralnih laminiranih plošč 600/600/15mm z vodoodbojno površino in antibakterijskim delovanjem, pritrjenih na kovinsko podkonstrukcijo, kot npr. KCS Armstrong Bioguard Acoustic OP, Sistem C, Tegular 15/90 ali enakovredno.
Cena zajema izreze odprtin različnih oblik in velikosti za svetila, vključno z vsemi potrebnimi odri in prenosi ter transporti</t>
  </si>
  <si>
    <t>B9.2</t>
  </si>
  <si>
    <t>Kompletna dobava materiala in izvedba: 
Sekundarni strop sestavljen iz enoslojnih mavčnokartonskih plošč d=15mm pritrjenih na kovinsko podkonstrukcijo, bandažirano v kvaliteti K2.
Cena zajema izreze odprtin različnih oblik in velikosti za svetila, vključno z vsemi potrebnimi odri in prenosi ter transporti</t>
  </si>
  <si>
    <t>B9.3</t>
  </si>
  <si>
    <t>Kompletna izvedba požarno odporne montažne predelne stene d = 150 mm, EI60, enojna kovinska podkonstrukcija d = 50 mm, obojestransko dvoslojne požarno odporne mavčnokartonske plošče, ocenjena zvočna izolativnost Rw = 53 dB, bandažirano v kvaliteti K2, višina stene do 5,00 m, vključno  z  vsemi  potrebnimi  odri  in  prenosi ter transporti.</t>
  </si>
  <si>
    <t>B9.4</t>
  </si>
  <si>
    <t>Kompletna dobava materiala in izvedba kaskade (strop)  z mavčnokartonskimi ploščami, izvedenega po sistemu npr. Knauf ali Rigips na tipski kovinski podkonstrukciji, sestavljeni montažnih profilov. Na podkonstrukcijo se vijači obloga iz  mavčnokartonastih plošč v debelini 15mm. Stiki med ploščami so kitani in bandažirani. Vključno z vsemi potrebnimi odri in prenosi ter transporti</t>
  </si>
  <si>
    <t>B9.5</t>
  </si>
  <si>
    <t>Kompletna izvedba montažne predelne stene d = 125 mm, enojna kovinska podkonstrukcija d = 75 mm, obojestransko dvoslojne mavčnokartonske plošče, med MK oblogo vgrajena toplotna izolacija kamena volna, ocenjena zvočna izolativnost Rw = 53 dB, bandažirano v kvaliteti K2, višina stene do 5,00 m, vključno  z  vsemi  potrebnimi  odri  in  prenosi ter transporti.</t>
  </si>
  <si>
    <t>B9.6</t>
  </si>
  <si>
    <t>Kompletna izvedba montažne predelne stene d = 125 mm, enojna kovinska podkonstrukcija d = 75 mm, z ene strani dvoslojne mavčnokartonske plošče in z druge strani dvoslojne vodoodporne mavčno kartonske obloge, med MK oblogo vgrajena toplotna izolacija kamena volna, ocenjena zvočna izolativnost Rw = 53 dB, bandažirano v kvaliteti K2, višina stene do 5,00 m, vključno  z  vsemi  potrebnimi  odri  in  prenosi ter transporti.</t>
  </si>
  <si>
    <t>B9.7</t>
  </si>
  <si>
    <t>Kompletna izvedba montažne predelne stene d = 150 mm, dvojna kovinska podkonstrukcija d = 50 mm, obojestransko dvoslojne mavčnokartonske plošče, med MK oblogo vgrajena toplotna izolacija kamena volna, ocenjena zvočna izolativnost Rw = 53 dB, bandažirano v kvaliteti K2, višina stene do 5,00 m, vključno  z  vsemi  potrebnimi  odri  in  prenosi ter transporti.</t>
  </si>
  <si>
    <t>B9.8</t>
  </si>
  <si>
    <t>Kompletna izvedba montažne predelne stene d = 150 mm, dvojna kovinska podkonstrukcija d = 50 mm, obojestransko dvoslojne vodoodporne mavčnokartonske plošče, med MK oblogo vgrajena toplotna izolacija kamena volna, ocenjena zvočna izolativnost Rw = 53 dB, bandažirano v kvaliteti K2, višina stene do 5,00 m, vključno  z  vsemi  potrebnimi  odri  in  prenosi ter transporti.</t>
  </si>
  <si>
    <t>B9.9</t>
  </si>
  <si>
    <t>Kompletna izvedba montažne predelne stene d = 150 mm, dvojna kovinska podkonstrukcija d = 50 mm, z ene strani dvoslojne mavčnokartonske plošče in z druge strani dvoslojne vodoodporne mavčno kartonske obloge, med MK oblogo vgrajena toplotna izolacija kamena volna, ocenjena zvočna izolativnost Rw = 53 dB, bandažirano v kvaliteti K2, višina stene do 5,00 m, vključno  z  vsemi  potrebnimi  odri  in  prenosi ter transporti.</t>
  </si>
  <si>
    <t>B9.10</t>
  </si>
  <si>
    <t>Kompletna izvedba montažne predelne stene d = 200 mm, dvojna kovinska podkonstrukcija d = 75 mm, z ene strani dvoslojne mavčnokartonske plošče in z druge strani dvoslojne vodoodporne mavčno kartonske obloge, med MK oblogo vgrajena toplotna izolacija kamena volna, ocenjena zvočna izolativnost Rw = 53 dB, bandažirano v kvaliteti K2, višina stene do 5,00 m, vključno  z  vsemi  potrebnimi  odri  in  prenosi ter transporti.</t>
  </si>
  <si>
    <t>B9.11</t>
  </si>
  <si>
    <t>Kompletna izvedba suhomontažne obloge instalacij, enojna kovinska podkonstrukcija d = 50 mm, dvoslojna obloga z vodoodpornimi mavčnimi ploščami d = 12,5 mm, bandažirano v kvaliteti K2, višina stene do 5,00 m, vključno  z  vsemi  potrebnimi  odri  in  prenosi ter transporti.</t>
  </si>
  <si>
    <t>B9.12</t>
  </si>
  <si>
    <t>Kompletna izvedba suhomontažne obloge stebra, enojna kovinska podkonstrukcija d = 50 mm, dvoslojna obloga z mavčnimi ploščami d = 12,5 mm, bandažirano v kvaliteti K2, višina stene do 5,00 m, vključno  z  vsemi  potrebnimi  odri  in  prenosi ter transporti.</t>
  </si>
  <si>
    <t>B9.13</t>
  </si>
  <si>
    <t>Kompletna dobava in montaža tipskih revizijski vrat, bele barve, vključno  z  vsemi  potrebnimi  odri  in  prenosi ter transporti.</t>
  </si>
  <si>
    <t>dim. 50x50</t>
  </si>
  <si>
    <t>B9.14</t>
  </si>
  <si>
    <t>Kompletna dobava in montaža ojačitvenih elementov v suhomontažni steni, ojačitev za montažo npr. strojne opreme, montaža npr. Bled plošče, vključno  z  vsemi  potrebnimi  odri  in  prenosi ter transporti.</t>
  </si>
  <si>
    <t>B9.15</t>
  </si>
  <si>
    <t>Kompletna dobava in montaža ojačitvenih elementov v suhomontažni steni, ojačitev za montažo razne pohištvene opreme, montaža npr. Bled plošče, vključno  z  vsemi  potrebnimi  odri  in  prenosi ter transporti.</t>
  </si>
  <si>
    <t>SKUPAJ MONTAŽERSKA DELA</t>
  </si>
  <si>
    <t>B/10.0</t>
  </si>
  <si>
    <t xml:space="preserve">DVIGALO </t>
  </si>
  <si>
    <t>Kol</t>
  </si>
  <si>
    <t>B10.1</t>
  </si>
  <si>
    <t xml:space="preserve">Kompletna izdelava, dobava in montaža:
</t>
  </si>
  <si>
    <t>električno osebno dvigalo brez strojnice, uveljavljene blagovne znamke s sistemskim certifikatom, KONE MonoSpace 700 DX, PW21/10-19</t>
  </si>
  <si>
    <t>Nosilnost:</t>
  </si>
  <si>
    <t>21 oseb ali 1600 kg</t>
  </si>
  <si>
    <t>Hitrost vožnje:</t>
  </si>
  <si>
    <t>1,00 m/s</t>
  </si>
  <si>
    <t>Višina dviga:</t>
  </si>
  <si>
    <t>7000 mm</t>
  </si>
  <si>
    <t>Število postaj:</t>
  </si>
  <si>
    <t>Število dostopov:</t>
  </si>
  <si>
    <t>3, na isti strani - neprehodna kabina</t>
  </si>
  <si>
    <t>Namestitev dvigala:</t>
  </si>
  <si>
    <t xml:space="preserve">v samostojnem betonskem jašku (ni predmet ponudbe) </t>
  </si>
  <si>
    <t>Velikost jaška:</t>
  </si>
  <si>
    <t xml:space="preserve">širina: 2300 mm; globina: 2800 mm </t>
  </si>
  <si>
    <t>Višina glave jaška:</t>
  </si>
  <si>
    <t>4100 mm</t>
  </si>
  <si>
    <t>Globina jame jaška:</t>
  </si>
  <si>
    <t>1300 mm</t>
  </si>
  <si>
    <t>Dostopni prostor pod jaškom:</t>
  </si>
  <si>
    <t>NE</t>
  </si>
  <si>
    <t>Vrsta pogona:</t>
  </si>
  <si>
    <t>frekvenčno in napetostno krmiljeni pogon s trifaznim tokom s sinhronskim motorjem - EcoDisc - z izvedbo brez reduktorja in samodejnonastavljivim zavornim sistemom za varno, udobno in tiho obratovanje</t>
  </si>
  <si>
    <t>Namestitev pogona:</t>
  </si>
  <si>
    <t>sinhronski motor brez reduktorja z integriranim pogonskim diskom je pritrjen v glavi jaška na jeklenih vodilih kabine. Brez strojnice!</t>
  </si>
  <si>
    <t>Pogonska moč:</t>
  </si>
  <si>
    <t>9,2 kW, energetsko učinkovito razred »A« po standardu VDI 4707</t>
  </si>
  <si>
    <t>Število voženj na uro:</t>
  </si>
  <si>
    <t xml:space="preserve">do 180 </t>
  </si>
  <si>
    <t>Priključna napetost:</t>
  </si>
  <si>
    <t>3 x 400 V, 50 Hz</t>
  </si>
  <si>
    <t>Notranje mere kabine:</t>
  </si>
  <si>
    <t>širina: 1400 mm; globina: 2400 mm; višina: 2200 mm</t>
  </si>
  <si>
    <r>
      <t xml:space="preserve">Kabina </t>
    </r>
    <r>
      <rPr>
        <sz val="10"/>
        <color indexed="8"/>
        <rFont val="Arial Narrow"/>
        <family val="2"/>
        <charset val="238"/>
      </rPr>
      <t>(po izboru naročnika):</t>
    </r>
  </si>
  <si>
    <t>izbor iz predloženih katalogov, stene iz strukturirane nerjaveče pločevine Scottish Quad, tla izboru arhitekta kot na hodniku (do debeline 22 mm in teže do 120 kg - položi naročnik), strop CL80 iz brušene nerjaveče pločevine Asturias Satin in varčnimi svetilkami, inox okroglo oprijemalo z zaoblenimi zaključki na stranski steni, ogledalo na zadnji steni v delni višini, zasilna avtomatska razsvetljava, avtomatska programljiva ventilacija, GSM telefonski vmesnik s SIM kartico za prenos podatkov in povezavo med kabino in klicnim centrom za primer reševanja ujetih oseb iz kabine dvigala (omogoča klic na 4 predhodno programirane številke)</t>
  </si>
  <si>
    <t>Vrata kabine:</t>
  </si>
  <si>
    <t>avtomatska dvodelna teleskopska vrata s krili in okvirji iz strukturirane nerjaveče pločevine Scottish Quad, širina: 1300 mm; višina: 2100 mm, frekvenčno regulirani pogon, varovanje z infrardečo svetlobno zaveso in omejilnikom zaporne sile</t>
  </si>
  <si>
    <t>Vrata jaška:</t>
  </si>
  <si>
    <t>avtomatska dvodelna teleskopska vrata s krili in okvirji iz strukturirane nerjaveče pločevine Scottish Quad, širina: 1300 mm; višina: 2100 mm, požarne odpornosti E120</t>
  </si>
  <si>
    <t>Mikroprocesorsko krmiljenje:</t>
  </si>
  <si>
    <t>SIMPLEX zbirno krmiljenje dol in gor, požarno krmiljenje - evakuacijska vožnja v glavno postajo ob alarmu za požar po SIST EN 81-73, električno in mehansko reševanje v primeru ujetih oseb v kabini, avtomatsko natančno pristajanje in niveliranje kabine, predčasno odpiranje vrat pri vožnji v postajo, filter proti radijskim motnjam, priklop na hišni agregat, servisni panel za vzdrževalca v najvišji postaji nameščen v vratnem okvirju, napredne funkcije ko dvigalo ni v uporabi (stand-by, avtomatski izklop razsvetljave, avtomatski izklop ventilatorja, sporočilni pokazatelji se zatemnijo), digitalni vmesnik API (application programming interface) za povezavo dvigala za storitve v oblaku na osnovi IoT tehnologije pametnih zgradb</t>
  </si>
  <si>
    <r>
      <t>Signalizacija KSS 280 series</t>
    </r>
    <r>
      <rPr>
        <sz val="10"/>
        <color indexed="8"/>
        <rFont val="Arial Narrow"/>
        <family val="2"/>
        <charset val="238"/>
      </rPr>
      <t>:</t>
    </r>
  </si>
  <si>
    <t>Signalizacija primerna zahtevam invalidnih oseb po SIST EN 81-70</t>
  </si>
  <si>
    <r>
      <t>v kabini:</t>
    </r>
    <r>
      <rPr>
        <sz val="10"/>
        <color indexed="8"/>
        <rFont val="Arial Narrow"/>
        <family val="2"/>
        <charset val="238"/>
      </rPr>
      <t xml:space="preserve"> vertikalno kabinsko tipkalo KSC 266 iz brušene nerjaveče pločevine Asturias Satin v celotni višini kabine, tipke za vsako postajo, braillova reliefna pisava, tipka za odpiranje vrat, tipka za zapiranje vrat, tipka za alarm, digitalni LCD kazalnik preobremenitve, položaja kabine in puščice smeri vožnje v beli barvi na črnem ozadju, stikalno na ključ za prednostno vožnjo in rezervacijo kabine</t>
    </r>
  </si>
  <si>
    <r>
      <t>v glavni postaji:</t>
    </r>
    <r>
      <rPr>
        <sz val="10"/>
        <color indexed="8"/>
        <rFont val="Arial Narrow"/>
        <family val="2"/>
        <charset val="238"/>
      </rPr>
      <t xml:space="preserve"> inox pozivna tipka KSL 280 kvadratne oblike, prilagojena za enostavno uporabo gibalno oviranih oseb, KSI 286 digitalni LCD kazalnik položaja kabine in puščice smeri vožnje v beli barvi ter gong</t>
    </r>
  </si>
  <si>
    <r>
      <t>v ostalih postajah:</t>
    </r>
    <r>
      <rPr>
        <sz val="10"/>
        <color indexed="8"/>
        <rFont val="Arial Narrow"/>
        <family val="2"/>
        <charset val="238"/>
      </rPr>
      <t xml:space="preserve"> inox pozivna tipka KSL 280 kvadratne oblike, prilagojena za enostavno uporabo gibalno oviranih oseb, KSI 286 digitalni LCD kazalnik položaja kabine in puščice smeri vožnje v beli barvi ter gong,</t>
    </r>
  </si>
  <si>
    <t>signalizacija in tipke nameščene na okvir vrat jaška</t>
  </si>
  <si>
    <t>Dodatno:</t>
  </si>
  <si>
    <t>razsvetljava jaška, lestev za dostop v jamo jaška, vtičnica na strehi kabine in elektrifikacija jaška, dobava testiranih obešal za v strop jaška, montaža brez delovnega odra v jašku</t>
  </si>
  <si>
    <t>Standardi:</t>
  </si>
  <si>
    <t>SIST EN 81-20, SIST EN 81-50, SIST EN81-73, SIST EN81-28</t>
  </si>
  <si>
    <t>V obsegu dobave dvigala zajeti naslednje postavke:</t>
  </si>
  <si>
    <t xml:space="preserve"> Servisno tipkalo na strehi kabine.
 Pakiranje in transport do gradbišča.
 Dokumentacija. (delavniška dokumentacija, PID, POV navodila)
 Šolanje skrbnika dvigala.
 Ploščice in napisi, ki pripadajo neposredno dvigalu, v skladu z SIST EN81-20/50.
 Stroški za prisotnost montažnega osebja pri prevzemu dvigal in tehničnem pregledu objekta. 
 Montaža dvigala brez postavljanja odrov ob uporabi predhodno vgrajenih montažnih obešal. 
 Lestev za pomoč pri vstopanju v jamo jaška, ki  ustreza SIST EN 81-20/50 predpisom.
 Odstranitev pakirnega materiala.
 Dobava montažnih obešal za dviganje v jašku.
 Osvetlitev in elektrifikacija jaška v skladu z SIST EN 81-20/50 predpisom.
 Stroški tehničnega pregleda dvigala in pridobitev certifikata.
 Raztovarjanje in prenašanje težkih delov dvigala na gradbišču.
 Enkratno naknadno čiščenje naprave po zaključku montaže.
 Dostava uteži pri prevzemu s strani izvedencev.
 Zagotovitev SIM kartice s prenosom podatkov za povezavo dvigala s Kone klicnim centrom. (v kolikor GSM signal ni zadosten v dvigalnem jašku se proti doplačilu vgradi dodatno anteno).
</t>
  </si>
  <si>
    <t>V ceni upoštevati</t>
  </si>
  <si>
    <t> Postavitev jaška za dvigalo po predloženih načrtih. Jašek mora biti suh in čist, pravilno dimenzioniran in mora ustrezati zahtevani natančnosti, zagotovljena temperatura v jašku (od +5oC do +40oC), obenem mora ustrezati predpisom v gradbeništvu.
 Sistem za odvodnjavanje vode iz jame jaška, s črpalko (montirano izven jaška), priključeno na sekundarni vir napajanja, neodvisno obratovanje od dvigala - le v primeru gasilskega dvigala.
 Sekundarni vir napajanja (agregat), kadar je potrebno.
 Odprtina za zračenje jaška, minimalno 1% tlorisa jaška oziroma po navodilih arhitekta.
 Protiprašni premaz sten in dna jaška.
 Vsa gradbena, rušitvena in zaključna dela (n.pr. zaključki okrog jaškovnih vrat).</t>
  </si>
  <si>
    <t xml:space="preserve"> Dovod trifaznega toka in  toka za razsvetljavo do elektro omare poleg vrat v najvišji postaji v skladu z navodili monterja dvigala. Upoštevati je potrebno SIST EN81-20/50 in predpise dobavitelja električnega toka.
 Priključitev vodil na strelovodno napravo.
 Definitivni priključek toka (ali provizorični z zadostno zmogljivim priključkom) mora biti pripravljen vsaj do pričetka montaže.
 Zagotovitev električnega priključka za montažo v jašku dvigala oziroma v neposredni bližini. 
 Poraba toka na gradbišču med montažo.
 Osvetlitev dostopov do jaška (pred jaškovnimi vrati min. 50 lux v vseh etažah, 200 lux v najvišji).
 Zagotovitev suhega prostora, ki ga je mogoče zakleniti, za skladiščenje dobavljenih delov dvigala. 
 Označitev obvezujoče metrske črte v notranjosti jaška pri vsaki odprtini za vrata (nakladalno mesto)
 Vgradnja montažnih obešal.
 Končni premaz jaškovnih vrat (če je potreben).
</t>
  </si>
  <si>
    <t xml:space="preserve">SKUPAJ DVIGALO </t>
  </si>
  <si>
    <t>B/11.0</t>
  </si>
  <si>
    <t>B11.1</t>
  </si>
  <si>
    <t>B11.2</t>
  </si>
  <si>
    <t>Izvajalec del je dolžan projektantu dostaviti v roku 1 mesec pred predajo PID projekta vse načrte PZI z označenimi spremembami in kopijo vpisov v gradbeni vezanih na spremembe arhitekture.</t>
  </si>
  <si>
    <t>Število map: 3 + 1</t>
  </si>
  <si>
    <t>B11.3</t>
  </si>
  <si>
    <t>Izdelava Navodil za obratovanje in vzdrževanje objekta (NOV) za arhitekturno gradbeni del in opremo v treh tiskanih izvodih in digitalnem izvodu.</t>
  </si>
  <si>
    <t>B11.4</t>
  </si>
  <si>
    <t>Izdelava končnega geodetskega posnetka s certifikatom, na območju novogradnje in tangirane okolice z natančno vrisanimi komunalnimi vodi. Izdelava v štirih tiskanih izvodih in digitalnem izvodu.</t>
  </si>
  <si>
    <t>B11.5</t>
  </si>
  <si>
    <t>Izdelava projekta za vpis v uradne evidence po končani gradnji.</t>
  </si>
  <si>
    <t>B11.6</t>
  </si>
  <si>
    <t>Meritve zvočne zaščite stavbe in izpolnitev izkaza o zvočni zaščiti stavbe, meritve s certificirano opremo v skladu z zakonodajo. Z izdelavo elaborata meritev, izpolnitvijo izkaza (v tiskani obliki 4x in v elektronski obliki)</t>
  </si>
  <si>
    <t>B11.7</t>
  </si>
  <si>
    <t>Izdelava in postavitev tabel za požarni red - upoštevati požarni elaborat; table izdelane iz foreks</t>
  </si>
  <si>
    <t>B11.8</t>
  </si>
  <si>
    <r>
      <t>Čiščenje objekta po končanih delih</t>
    </r>
    <r>
      <rPr>
        <sz val="10"/>
        <rFont val="Arial Narrow"/>
        <family val="2"/>
        <charset val="238"/>
      </rPr>
      <t>, pred predajo kupcu, v postavki je zajeto:</t>
    </r>
  </si>
  <si>
    <t>- odstranjevanje preostalih odpadkov od izvedbe, nakladanje in transport na gradbiščno deponijo, začasna deponija</t>
  </si>
  <si>
    <t>- odstranjevanje zaščitnih folij in mehanskih zaščit na oblogah, vratih, oknih, vgrajeni opremi in podobno, nakladanje in transport na gradbiščno deponijo, začasna deponija</t>
  </si>
  <si>
    <t>- odstranjevanje madežev od malt in lepil, z ustreznimi topili, glede na vrsto površine</t>
  </si>
  <si>
    <t>- odstranjevanje barve iz vseh površin, vodotopne in lak barve, pri tem se površina podloge ne sme poškodovati, zato se mora za čiščenje uporabiti ustrezno čistilno sredstvo glede na vrsto madeža in vsto podlage</t>
  </si>
  <si>
    <t>- grobo čiščenje, odstranjevanje prahu in odpadkov, nakladanje in transport na gradbiščno deponijo, začasna deponija</t>
  </si>
  <si>
    <t>- prvo čiščenje z vodo ali detergenti</t>
  </si>
  <si>
    <t>- zaključno čiščenje z detergenti ali čistili ustrezne kvalitete glede na vrsto polage ali opreme</t>
  </si>
  <si>
    <t>- vsa potrebna čistila za vsako vrsto podlage posebej</t>
  </si>
  <si>
    <t>- vsi potrebni pripomočki za čiščenje</t>
  </si>
  <si>
    <t>- delovna pomožna sredstva: lestve</t>
  </si>
  <si>
    <t>Čiščenje mora  biti izvedeno strokovno, tako da je očiščena površina nepoškodovana, zaradi neustreznega čistilnega sredstva ali mehanske poškodbe.</t>
  </si>
  <si>
    <t>Čiščenje mora biti izvedeno na vseh površinah novogradnje in obstoječega objekta.</t>
  </si>
  <si>
    <t>Obračun po m2 tlorisne površine notranjih prostorov</t>
  </si>
  <si>
    <t>SKUPAJ RAZNA DELA</t>
  </si>
  <si>
    <t>PROJEKTANTSKI POPIS GRADBENIH DEL</t>
  </si>
  <si>
    <t xml:space="preserve">REKAPITULACIJA ZUNANJE UREDITVE </t>
  </si>
  <si>
    <t>A) PREDDELA</t>
  </si>
  <si>
    <t>B) ZEMELJSKA DELA</t>
  </si>
  <si>
    <t>C) UTRJENE POVRŠINE</t>
  </si>
  <si>
    <t>D) ODOVODNJAVANJE</t>
  </si>
  <si>
    <t>E) AB ZIDOVI</t>
  </si>
  <si>
    <t>SKUPAJ brez DDV</t>
  </si>
  <si>
    <t>DDV (22%)</t>
  </si>
  <si>
    <t>SKUPAJ z DDV</t>
  </si>
  <si>
    <t>z.š.</t>
  </si>
  <si>
    <t>opis</t>
  </si>
  <si>
    <t>tip/dim.</t>
  </si>
  <si>
    <t>en.</t>
  </si>
  <si>
    <t>št.</t>
  </si>
  <si>
    <t>cena/en.</t>
  </si>
  <si>
    <t>cena</t>
  </si>
  <si>
    <t>A. PREDDELA</t>
  </si>
  <si>
    <t>t.m.</t>
  </si>
  <si>
    <t xml:space="preserve">Strojni površinski  odriv ali odkop terena I. in II. kategorije (nasipni material) v celotni debelini 50 cm, s transportom na gradbiščno deponijo za ponovno vgradnjo. </t>
  </si>
  <si>
    <t>Rezanje obstoječe asfaltne površine</t>
  </si>
  <si>
    <t>Odstranjevanje obstoječe asfaltne površine, nakladanje in odvoz na stalno deponijo z plačilom takse, deb. 12 cm</t>
  </si>
  <si>
    <t>Odstranjevanje obstoječega robnika, nakladanje in odvoz na stalno deponijo z plačilom takse, ter vgradnja novega</t>
  </si>
  <si>
    <t>Izvedba zakoličbe linij zunanje ureditve</t>
  </si>
  <si>
    <t>m</t>
  </si>
  <si>
    <t>Postavitev in zavarovanje prečnih profilov</t>
  </si>
  <si>
    <t>Zakoličba ključnih točk zunanje ureditve z označbo projektiranih višin</t>
  </si>
  <si>
    <t>Odstranitev obstoječih betonskih plošč 40x40 cm z odvozom na stalno deponijo in plačilom takse</t>
  </si>
  <si>
    <t>Odstranitev obstoječega AB zidu višine 1,0 m in temelja pod njim, z odvozom ruševin na stalno deponijo in plačilom takse</t>
  </si>
  <si>
    <t>Odstranjevanje obstoječih škarpnikov z temeljem, nakladanje in odvoz na stalno deponijo z plačilom takse</t>
  </si>
  <si>
    <t>Rušenje obstoječe betonske plošče z odvozom ruševin na stalno deponijo in plačilom takse</t>
  </si>
  <si>
    <t>A) PREDDELA  SKUPAJ:</t>
  </si>
  <si>
    <t xml:space="preserve">B) ZEMELJSKA DELA </t>
  </si>
  <si>
    <t xml:space="preserve"> -</t>
  </si>
  <si>
    <t>vse izkope vršiti v suhem vremenu</t>
  </si>
  <si>
    <t>1. Vsa utrjevanja dna izkopa, tampona, nasutij in zasipov je potrebno izvajati do predpisane zbitosti v skladu z načrtom gradbenih konstrukcij in geotehničnim poročilom ali po navodilih projektanta. V ceno je vkalkulirati izdelavo poročila o opravljenih meritvah utrjene tamponske temeljne blazine, v kolikor je to potrebno.</t>
  </si>
  <si>
    <r>
      <t xml:space="preserve">3. </t>
    </r>
    <r>
      <rPr>
        <sz val="9"/>
        <rFont val="Arial Narrow"/>
        <family val="2"/>
        <charset val="238"/>
      </rPr>
      <t xml:space="preserve">Obračun izkopanih, nasutih, zasutih in odpeljanih materialov se obračunava v raščenem stanju. Stalne koeficiente razrahljivosti je upoštevati v E.M. posamezne postavke. </t>
    </r>
  </si>
  <si>
    <t xml:space="preserve">Količine za zemeljska dela so preračunane na osnovi - projektne dokumentacije.  </t>
  </si>
  <si>
    <t xml:space="preserve">Med izvedbo del je potrebno zagotoviti sproten geotehnični nadzor nad vsemi zemeljskimi deli in deli pri temeljenju, s katerim naj se sproti rešujejo vse morebitne nejasnosti in problemi, ki bi se v toku gradbenih del pojavili in v tem poročilu niso zajete. </t>
  </si>
  <si>
    <t>Dela izvajati skladno z navodili geloga!</t>
  </si>
  <si>
    <t>Strojno-ročni (80-20%) izkopi za kanalske jarke   kanalizacije in vodovoda, globine do 2.0m v zemljini III. ktg.</t>
  </si>
  <si>
    <t>Strojno-ročni (80-20%) izkopi za kanalske jarke   kanalizacije, globine 2.0-4.0m v zemljini III. ktg.</t>
  </si>
  <si>
    <t xml:space="preserve">Strojno-ročni (80-20%) izkop za ponikovalna polja in lovilce mineralnih olj,  globine do 4.0 m v zemljini III. ktg. </t>
  </si>
  <si>
    <t xml:space="preserve">Strojni široki izkop pod novimi površinami zunanje ureditve  v zemljini III.ktg. </t>
  </si>
  <si>
    <t>Zasipavanje jarkov z tamponom I. v slojih po 20cm  s komprimiranjem ali izkopanim materialom, če ta ustreza kvaliteti tampona I. in po potrditvi geologa</t>
  </si>
  <si>
    <t xml:space="preserve">Zasipavanje ponikovalnega polja z drenažnim zasipom  </t>
  </si>
  <si>
    <t>Zasip kanalizacijskih jarkov, lovilca mineralnih olj in ponikovalnih polj z izkopanim materialom v slojih po 20 cm s komprimiranjem (če geolog odobri uporabo izkopanega meteriala)</t>
  </si>
  <si>
    <t xml:space="preserve">Zasipavanje jarkov vodovoda z peskom 0-4 mm </t>
  </si>
  <si>
    <t>Črpanje vode iz gradbenih jam. Po dejanskem obračunu</t>
  </si>
  <si>
    <t>Izvedba zemeljske brežine za podpornim zidom do obstoječega terena v naklonu 1:1,5, v obliki obstoječega hriba, z obstoječo zemljino</t>
  </si>
  <si>
    <t>Kompletna izvedba podpiranja in zaščite obstoječe kinete v času izkopov za rezervoarje, lovilec mineralnega olja in kanalizacije, širina 1.20 m</t>
  </si>
  <si>
    <t>Odvoz izkopanega materiala na stalno deponijo oddaljeno do 10-15 km, vključno z nakladanje materiala na prevozno sredstvo. V postavki mora biti zajeto tudi plačilo komunalnega prispevka za stalno deponijo</t>
  </si>
  <si>
    <t xml:space="preserve">Razstiranje izkopane zemljine na območje obstoječih zelenic, ki se bodo poškodovale v času izgradnje dozidave, vključno z nakladanje materiala na prevozno sredstvo. </t>
  </si>
  <si>
    <t>B) ZEMELJSKA DELA SKUPAJ:</t>
  </si>
  <si>
    <t>Geomehanski pregled in nadzor v skladu z ZGO: strokovna prisotnost geomehanika v času izvajanja nasipavanja, utrjevanja  in pregled temeljnih tal pred izvedbo temeljev. V ceni je zajeti vse potrebne obiske geomehanika, vključno z izdelavo končnega poročila.</t>
  </si>
  <si>
    <t>Planiranje spodnjega ustroja, Ev2&gt;10 Mpa za povozne površine oz. Evd&gt;35 Mpa za pohodne površine</t>
  </si>
  <si>
    <t>Planiranje spodnjega ustroja, Ev2&gt;40 Mpa za povozne površine oz. Evd&gt;60 Mpa za povozne površine</t>
  </si>
  <si>
    <t>Izvedba meritev nosilnosti in poročilom o meritvah nosilnosti  na izvedenem spodnjem ustroju povoznih in pohodnih površin</t>
  </si>
  <si>
    <t>Polaganje filca z natezno trdnostjo 25-30 kN/m2 na spodnji ustroj</t>
  </si>
  <si>
    <t xml:space="preserve">Izdelava plasti iz zmrzlinsko odpornega kamnitega materiala 0/125, v debelini 50 cm, </t>
  </si>
  <si>
    <t>Izdelava navezane nosilne plasti enakomernega zrnatega drobljenca 0/32 iz kamnine debeline 30 cm, tampon I., Ev2&gt;110 Mpa, z končnim zakljinjanjem pred asfaltiranjem</t>
  </si>
  <si>
    <t>Izdelava nosiln plasti bituminiziranega drobljenca v debelini 7 cm (AC 22 base), B50/70, A4</t>
  </si>
  <si>
    <t>Izdelava obrabne plasti bitumenskega betona v debelini  4 cm (AC11 surf), B70/100, A4</t>
  </si>
  <si>
    <t>Dobava in vgradinja litih cestnih robnikov iz cementnega betona s prerezom 15/25/100 cm v betonski temelj, komplet z izkopom</t>
  </si>
  <si>
    <t xml:space="preserve">Dobava in vgradinja litih robnikov iz cementnega betona s prerezom 5/20/100 cm v betonski temelj, komplet z izkopom </t>
  </si>
  <si>
    <t>Dobava in polaganje betonskih tlakovcev Jarc multimix Argenta na pohodni površini, na prej pripravljeno tamponsko podlago, komplet z fugiranjem z ustrezno fugirno maso</t>
  </si>
  <si>
    <t>Dobava in vgradnja betonske  trapezne koritnice širine 50 cm na prej pripravljeno betonsko podlago</t>
  </si>
  <si>
    <t>Doplačilo za izdelavo asfaltne mudle širine 50 cm</t>
  </si>
  <si>
    <t>Kompletna vgradnja AB plošče v predprostor pralnice, debeline 15 cm z enojno armaturo</t>
  </si>
  <si>
    <t>Rezanje obstoječe asflatne površine z pripravo stika z novim asfaltom</t>
  </si>
  <si>
    <t>Odstranitev in ponovna vgradnja obstoječe betonske koritnice</t>
  </si>
  <si>
    <t xml:space="preserve">C) UTRJENE POVRŠINE SKUPAJ: </t>
  </si>
  <si>
    <t>D) ODVODNJAVANJE</t>
  </si>
  <si>
    <t>Splošna določila za kanalizacijo:</t>
  </si>
  <si>
    <t>1. Kanalizacija se mora izvajati po splošnih določilih začasnih tehničnih predpisov v skladu z obveznimi standardi. Materiali in izdelki za ta dela morajo ustrezati določilom obveznih standardov.</t>
  </si>
  <si>
    <t>2. Pri ceni je upoštevati izdelavo posnetka kanalizacije; snemanje profilov, vertikalnih in horizontalnih lomov in izdelavo tehničnega posnetka kanalizacije.</t>
  </si>
  <si>
    <t>3. Kanalizacija mora biti pod voznimi površinami obvezno polno obbetonirana.</t>
  </si>
  <si>
    <t>4. Vsi vertikalni in horizontalni prehodi skozi posamezne konstrukcije zidov in plošč morajo biti izvedeni na način, ki preprečuje deformacijo kanalizacijskih cevi, stiki morajo biti dilatirani in izvedeni vodotesno.</t>
  </si>
  <si>
    <t>Izdelava drenaže iz okrogle perforirane plastične cevi DN150 na betonsko muldo ob temeljih dozidave in za podpornim zidom, vgrajenih na nasutje, ter zasuto z drenažnim peskom 1,00 m3/m1, ter izvedbo iztokov v meteorno kanalizacijo</t>
  </si>
  <si>
    <t>Dobava in polaganje UKC PVC-SN8 gladkih cevi za kanalizacijo na betonsko posteljico, vključno s fazonskimi kosi, s tesnjenem stikov, vključno s prenosi do mesta vgradnje, polaganje, vgrajevanje in tesnjenje po navodilih proizvajalca. V ceni upoštevati izdelavo betonske posteljice in obbetoniranje cevi.</t>
  </si>
  <si>
    <t xml:space="preserve"> - DN 75                                               </t>
  </si>
  <si>
    <t xml:space="preserve"> - DN 110                                              </t>
  </si>
  <si>
    <t xml:space="preserve"> - DN 125                                              </t>
  </si>
  <si>
    <t xml:space="preserve"> - DN 160                                               </t>
  </si>
  <si>
    <t xml:space="preserve"> - DN 200                                               </t>
  </si>
  <si>
    <t xml:space="preserve"> - DN 250                                               </t>
  </si>
  <si>
    <t>Dobava in polaganje UKC PVC-SN8 gladke cevi za kanalizacijo na betonsko posteljico, vključno s fazonskimi kosi, s tesnjenem stikov, vključno s prenosi do mesta vgradnje, polaganje, vgrajevanje in tesnjenje po navodilih proizvajalca. V ceni upoštevati izdelavo betonske posteljice - zelenica</t>
  </si>
  <si>
    <t xml:space="preserve"> - DN 125                                               </t>
  </si>
  <si>
    <t>Dobava in polaganje UKC PVC-SN8 gladke cevi za kanalizacijo - vertikalne izvedbe, vključno s fazonskimi kosi, s tesnjenem stikov, vključno s prenosi do mesta vgradnje, polaganje, vgrajevanje in tesnjenje po navodilih proizvajalca. V ceni upoštevati izdelavo izdelava zščitne obloge iz gips plošč in toplotno izolacijo (meteorna in feklana cev)</t>
  </si>
  <si>
    <t>Obračun dodatnih del za izvedbo novega priključka v obstoječem jašku kanalizacije z kronsko navrtavo in gumi tesnilom za cevi DN125, 150, 2x200, 250</t>
  </si>
  <si>
    <t>Kompletna dobava in montaža UKC PVC-T kosa SN8 za gladke cevi za kanalizacijo na betonsko posteljico, vključno s fazonskimi kosi, s tesnjenem stikov, vključno s prenosi do mesta vgradnje, vgrajevanje in tesnjenje po navodilih proizvajalca.  meteorna kanalizacija, vključno z kronskim vrtanjem obstoječe AB stene deb 20 cm</t>
  </si>
  <si>
    <t xml:space="preserve"> - T kos DN 200/200/45 UK                                               </t>
  </si>
  <si>
    <t>Kompletna dobava pokrova in montaža pokrovov na kanalizacijskih jaških</t>
  </si>
  <si>
    <t xml:space="preserve">a) fi 60 cm, 250 kN z odprtinami     </t>
  </si>
  <si>
    <t xml:space="preserve">b) fi 60 cm, 125 kN brez odprtin-smradotesni     </t>
  </si>
  <si>
    <t xml:space="preserve">c) fi 60 cm, 125 kN z odprtinami     </t>
  </si>
  <si>
    <t xml:space="preserve">d) pocinkan 35x35 cm, z polnilom tlaka     </t>
  </si>
  <si>
    <t xml:space="preserve">e) fi 60 cm, 250 kN brez odprtin-smradotesni     </t>
  </si>
  <si>
    <t xml:space="preserve">f) pocinkan 50x50 cm, z polnilom tlaka     </t>
  </si>
  <si>
    <t>Dobava in vgradnja monolitnega linijskega požiralnika
iz polimernega betona, skladen s SIST EN 1433: tip Monoblock PD 100 V razred obremenitve  125kN, svetle širine 150 mm, gradbena širina 200 mm, gradbena višina: 230 mm, vtočni presek: 202 cm2/tm, barva: antracit, dobavitelja ACO d.o.o. ali enakovredno. Dobava in vgradnja po navodilih dobavitelja. Z notranjim naklonom 0,5%</t>
  </si>
  <si>
    <t>Dobava in vgradnja monolitnega linijskega požiralnika
iz polimernega betona, skladen s SIST EN 1433: tip Monoblock PD 100 V razred obremenitve  400 kN, svetle širine 150 mm, gradbena širina 200 mm, gradbena višina: 230 mm, vtočni presek: 202 cm2/tm, barva: antracit, dobavitelja ACO d.o.o. ali enakovredno. Dobava in vgradnja po navodilih dobavitelja. Z notranjim naklonom 0,5%</t>
  </si>
  <si>
    <t>Dobava in vgradnja revizijskega elementa iz  polimernega betona, s snemljivo KTL zaščiteno in brezvijačno pritrjeno pokrivno rešetko, skladen s SIST EN 1433: skladen s SIST EN 1433:razred obremenitve  A15 do D400kN, svetle širine 150 mm, gradbena širina 200 mm, gradbena višina: 230 mm, dolžina 500 mm, vtočni presek: 371 cm2/tm, dobavitelja ACO d.o.o. ali enakovredno. Dobava in vgradnja po navodilih dobavitelja.</t>
  </si>
  <si>
    <t>Dobava in vgradnja zbiralnika iz polimernega betona,
s snemljivo KTL zaščiteno brezvijačno pritrjeno pokrivno rešetko, skladen s SIST EN 1433: razred obremenitve  A15 do D400kN, enodelen, svetle širine 100 mm, gradbena širina 150 mm, gradbena višina:  440 mm, dolžina 500 mm, iztok s tesnilom DN100/150, vedro za umazanijo, vtočni presek: 371 cm2/tm, dobavitelja ACO d.o.o. ali enakovredno. Dobava in vgradnja po navodilih dobavitelja.</t>
  </si>
  <si>
    <t>Dobava in vgradnja koelescentnega izločevalca lahkih tekočin z bypassom iz umetne mase (Oleopass P NS 6/350) z integriranim usedalnikom grobih nečistoč,skladnega s SIST EN 858-1 in SIST EN 858-2, Razred I. Potrebna nazivna velikost 6 l/sek,  usedalnik grobih nečistoč 350 l. Vsebuje koalescentni filter, samodejno zapiralo kalibrirano na gostoto 0,90 g/cm3, Z armiranobetonsko krovno ploščo in litoželeznim pokrovom B 400 kN. Dotok/iztok DN 160 - z vsemi pomožnimi deli in transporti. Tip: OLEOPASS P NS6-30/660l proizvajalca ACO d.o.o. ali enakovredno</t>
  </si>
  <si>
    <t>Kompletna dobava in vgrajevanje talnih požiralnikova v svetlobnih jaških (npr. ACO Šmarje pri Jelšah tip. Easyflow ali enakovredno), z izvedbo vtokov v meteorno kanalizacijo</t>
  </si>
  <si>
    <t>Kompletna izvedba testne jame 2x2x2,2 m na lokaciji ponikovalnega polja, z nalivanjem vode in opazovanjem pronicanja vode v 24 h, z ogledom geolog in potrditvijo propustnoti materiala</t>
  </si>
  <si>
    <t>Kompletna dobava in vgradnja rezervoarja meteornih vod 12.000 l, z pripravo podloge in pritrditvijo proti vzodnskemu dvigu, upoštevati je potrebno navrtavo za 4x cev DN250, ter kontrolnim jaškom (ROTO ali enakovredno)</t>
  </si>
  <si>
    <t>Kompletna dobava in vgradnja rezervoarja meteornih vod 12.000 l, z pripravo podloge in pritrditvijo proti vzodnskemu dvigu, upoštevati je potrebno navrtavo za 4x cev DN250, (ROTO ali enakovredno)</t>
  </si>
  <si>
    <t>Kompletna dobava in vgradnja rezervoarja meteornih vod 12.000 l, z pripravo podloge in pritrditvijo proti vzodnskemu dvigu, upoštevati je potrebno navrtavo za 4x cev DN250, ter kontrolnim jaškom in vgrajeno črpalko (ROTO ali enakovredno)</t>
  </si>
  <si>
    <t>Izvedba stranskega vtoka - koritnice v PE jašek - rezanje v obliki koritnice</t>
  </si>
  <si>
    <t>Dobava in vgradnja povratne zaklopke DN160mm na vtok drenažne cevi v jašek</t>
  </si>
  <si>
    <t>D) ODVODNJAVANJE SKUPAJ:</t>
  </si>
  <si>
    <t>Ročno-strojni (80-20%) izkop  za izvedbo AB zidov, ter ponovnim polaganjem in zasipom z izkopanim materialom.</t>
  </si>
  <si>
    <t>Izdelava nevezane nosilne plasti enakomernega zrnatega drobljenca iz kamnine v debelini 60 cm  fi 0-16 mm, tampon I., pod temelji zidov, Evd&gt;40 Mpa</t>
  </si>
  <si>
    <t>Kompletno vgrajevanje podložnega betona pod temelje za zidove zunanje ureditve iz betona C20/25, XC2, na prej pripravljeni tamponski podlagi, ter vsemi pripravljalnimi deli. Dodatki v betonu se določijo glede na vremenske razmere v času izvedbe.</t>
  </si>
  <si>
    <t>Kompletno vgrajevanje armiranega betona v temelje in zidove zidov, iz betona C25/30, XC2, na prej pripravljeni podložni beton, z vsemi pripravljalnimi deli. Dodatki v betonu se določijo glede na vremenske razmere v času izvedbe.</t>
  </si>
  <si>
    <r>
      <t>Kompletno vgrajevanje armirano betonskih zidov debeline 20 cm iz betona C25/30, XC2 na prej pripravljeni podložni beton z vsemi pripravljalnimi deli. Dodatki v betonu se določijo glede na vremenske razmere v času izvedbe. V</t>
    </r>
    <r>
      <rPr>
        <b/>
        <sz val="10"/>
        <rFont val="Arial Narrow"/>
        <family val="2"/>
        <charset val="238"/>
      </rPr>
      <t xml:space="preserve">idni betoni. </t>
    </r>
  </si>
  <si>
    <t>Dobava,  rezanje,  krivljenje, vezanje in polaganje armaturnih mrež S500 kompletno po armaturnem   načrtu,  z  vsemi pomožnimi deli in prenosi, do  mesta  vgraditve.</t>
  </si>
  <si>
    <t>Dobava,  rezanje,  krivljenje, vezanje in polaganje RA armature  kompletno po armaturnem   načrtu,  z  vsemi pomožnimi deli in prenosi, do  mesta  vgraditve.</t>
  </si>
  <si>
    <t>Dvostranski opaž za betonske temelje, z postavitvijo, fiksiranjem in razopaženjem, čiščenjem, zlaganjem, ter vsemi transporti (obračunana površina opaža na površina stene)</t>
  </si>
  <si>
    <t>Dvostranski opaži za betonske stene, z postavitvijo, fiksiranjem in razopaženjem, vključno s trikotnimi letvicami 2x2 cm za utrditev robov (obračuna se površina opaža ne površina stene)</t>
  </si>
  <si>
    <t>Stroški izdelave dilatacijske rege (trajna elastična zmes za stike, trajno elastični zapolnitveni material, polnilo za stike)</t>
  </si>
  <si>
    <t>Kompletna izvedba drenaže za zidovi na betonsko podlago, drenažnim obsipom 0.5 m3/1.0 m1 in drenažno cevjo DN150</t>
  </si>
  <si>
    <t>KOMUNALNI VODI SKUPAJ:</t>
  </si>
  <si>
    <t>F ZAKLJUČNA DELA:</t>
  </si>
  <si>
    <t xml:space="preserve">Dobava in montaža temno sive panelne ograje, višine 1,20 m z montažo na AB zidove,  npr. Ograje Hočevar d.o.o. ali enakovredno, </t>
  </si>
  <si>
    <t>Projektantsko sodelovanje na gradbišču</t>
  </si>
  <si>
    <t>ure</t>
  </si>
  <si>
    <t xml:space="preserve">Talna označba z napisom "Delavna površina za gasilce",  v oranžni barvi, velikosti 11.0x6.0 m obrobe oz. tablice </t>
  </si>
  <si>
    <t xml:space="preserve"> ZAKLJUČNA DELA  SKUPAJ:</t>
  </si>
  <si>
    <t>%</t>
  </si>
  <si>
    <t>m³</t>
  </si>
  <si>
    <t>m²</t>
  </si>
  <si>
    <t>Zasip objekta z rečnimi prodniki Ø32-64 mm</t>
  </si>
  <si>
    <t xml:space="preserve">Dobava in vgradnja peskolova 33.5x29.5x18 cm iz PVC materiala z pripravljenim vertikalnim vtokom in stranskim iztokom </t>
  </si>
  <si>
    <t xml:space="preserve">Dobava in vgradnja jaška iz Ø60 cm iz PE materiala z pripravljenim glavnim vtokom, iztokom in stranskimi priključki SN8, globine do 1.5m, </t>
  </si>
  <si>
    <t xml:space="preserve">Dobava in vgradnja jaška iz Ø80 cm iz PE materiala z pripravljenim glavnim vtokom, iztokom in stranskimi priključki SN8, globine do 2.5m, </t>
  </si>
  <si>
    <t xml:space="preserve">Dobava in vgradnja jaška iz Ø40 cm iz PE materiala z pripravljenim glavnim vtokom, iztokom in stranskimi priključki SN8, globine do 1.0m, peskolovi </t>
  </si>
  <si>
    <t xml:space="preserve">Dobava in vgradnja umirjevalnega jaška Ø60 cm iz PE materiala z pripravljenim glavnim vtokom, iztokom in stranskimi priključki SN8, globine do 1.0m, </t>
  </si>
  <si>
    <r>
      <t xml:space="preserve">Dobava in vgradnja zaključne čelne stene za </t>
    </r>
    <r>
      <rPr>
        <b/>
        <sz val="10"/>
        <color theme="1"/>
        <rFont val="Arial Narrow"/>
        <family val="2"/>
        <charset val="238"/>
      </rPr>
      <t>začetek/konec</t>
    </r>
    <r>
      <rPr>
        <sz val="10"/>
        <color theme="1"/>
        <rFont val="Arial Narrow"/>
        <family val="2"/>
        <charset val="238"/>
      </rPr>
      <t xml:space="preserve"> linijskega požiralnika (antracit)</t>
    </r>
  </si>
  <si>
    <t>Kompletna izvedba ponikovalnega polja  iz drenažnih sit (npr.Lumco d.o.o. Ljubljana ali enakovredno), velikosti 88,7 m³ (11.2x12.0x0.66 m), z izvedbo zaščite z filcem in obsipom z drenažnim prodom, izvedbo priključne cevi DN250, ter kontrolnim jaškom</t>
  </si>
  <si>
    <t>REMCOLA – REMCHEM, d.o.o.</t>
  </si>
  <si>
    <t>Podjetje za proizvodnjo, projektiranje, trgovino in storitve</t>
  </si>
  <si>
    <t>Cesta Žalskega tabora 15</t>
  </si>
  <si>
    <t>SI-3310 ŽALEC</t>
  </si>
  <si>
    <t>PROJEKTANTSKI  POPIS DEL</t>
  </si>
  <si>
    <t xml:space="preserve">OBJEKT:   </t>
  </si>
  <si>
    <t xml:space="preserve">INVESTITOR:  </t>
  </si>
  <si>
    <t>3313 Polzela</t>
  </si>
  <si>
    <t xml:space="preserve">ŠTEVILKA PROJEKTA:  </t>
  </si>
  <si>
    <t>6683</t>
  </si>
  <si>
    <t>ŠTEVILKA NAČRTA:</t>
  </si>
  <si>
    <t>86/2022</t>
  </si>
  <si>
    <t>REKAPITULACIJA ELEKTRO del</t>
  </si>
  <si>
    <t>A/ RAZSVETLJAVA</t>
  </si>
  <si>
    <t>B/ INŠTALACIJA MOČI</t>
  </si>
  <si>
    <t>C/ UNIVERZALNO OŽIČENJE</t>
  </si>
  <si>
    <t>D/ TV , R</t>
  </si>
  <si>
    <t>E/ RAZDELILNE OMARE</t>
  </si>
  <si>
    <t>F/ KLICNI IN KOMUNIKACIJSKI SISTEM</t>
  </si>
  <si>
    <t>G/ AJP</t>
  </si>
  <si>
    <t>H/ STRELOVOD in OZEMLJITVE</t>
  </si>
  <si>
    <t>I/ OGREVANJE ŽLEBOV</t>
  </si>
  <si>
    <t>J/ GRADBENA DELA</t>
  </si>
  <si>
    <t>K/ VIDEO-NADZORNI SISTEM</t>
  </si>
  <si>
    <t>L/ PRISTOPNA KONTROLA</t>
  </si>
  <si>
    <t>M/ DODATNI STROŠKI</t>
  </si>
  <si>
    <t>N/ DVIGALO</t>
  </si>
  <si>
    <t>A: RAZSVETLJAVA</t>
  </si>
  <si>
    <t>Poz.</t>
  </si>
  <si>
    <t>Opis postavke:</t>
  </si>
  <si>
    <t>Količina:</t>
  </si>
  <si>
    <t>Cena na enoto:</t>
  </si>
  <si>
    <t>Vrednost postavke:</t>
  </si>
  <si>
    <t>A) RAZSVETLJAVA</t>
  </si>
  <si>
    <t>SVETILKE</t>
  </si>
  <si>
    <t>0001</t>
  </si>
  <si>
    <t>S1 - dobava in montaža vgradne downlight LED svetilke moči 34W, 4.000lm, 830, 3000K, kot npr.: 7570140, Valineo G3 M73 PW19 40-830 ET. Vgradna LED svetilka z mikroprizmatično ploščo. Moč 34 W, svetlobni tok 4000 lm. Mikroprizmatična plošča. Modul 600x600. UGR &lt; 19. 3SDCM, 830. 3000K. EVG. Svetlobni izkoristek 117 lm/W. Ra&gt;80.  Življenjska doba več kot 50.000 ur. 5 let garancije. IP40. Pocinkana pločevina prebarvana z RAL 9016. Trilux ali enakovredno.</t>
  </si>
  <si>
    <t>0002</t>
  </si>
  <si>
    <t>0003</t>
  </si>
  <si>
    <t>S3 - dobava in montaža vgradne downlight LED svetilke, moči 15W, 1.300lm, 830, 3000K, kot npr.: 6864840 AVIELLA  C05 OA LED 1200-830 ET 01. Vgradni downlight. Moč 15 W, svetlobni tok 1300 lm. CRI &gt;80. 830, 3000K. IP 44, IK 05. Zaščitni razred 2. 5 let garancije. evg. Trilux ali enakovredno.</t>
  </si>
  <si>
    <t>0004</t>
  </si>
  <si>
    <t>S4 - dobava in montaža vgradne downlight LED svetilke moči 24W, 2.000lm, 830, 3000K, kot npr.: 6865040 AVIELLA  C07 OA LED 2000-830 ET 01. Vgradni downlight. Moč 24 W, svetlobni tok 2000 lm. CRI &gt;80. 830, 3000K. IP 44, IK 05. Zaščitni razred 2. 5 let garancije. evg. Trilux ali enakovredno.</t>
  </si>
  <si>
    <t>0005</t>
  </si>
  <si>
    <t>S5 - dobava in montaža zaprte LED svetilke, moči 30W, 2.550lm, 830, 3000K, kot npr.: 7571140 AVIELLA  C09 OA LED 2600-830 ET 01. Vgradni downlight. Moč 30 W, svetlobni tok 2550 lm. CRI &gt;80. 830, 3000K. IP 44, IK 05. Zaščitni razred 2. 5 let garancije. evg. Trilux ali enakovredno.</t>
  </si>
  <si>
    <t>0006</t>
  </si>
  <si>
    <t>S6 - dobava in montaža zaprte industrijske LED svetilke, moči 11,5W, 438lm, 830, 3000L, kot npr.: 304559 POLO+ 2 A/EW. Zaprta zidna Led svetilka. IP65. Ohišje tlačni liti aluminij. Barva ohišja RAL 9016. Izstopni svetlobni tok 438 lm, moč 11,5 W. 830, 3000K. Certifikat CE, EAC. IP 65, Ik 05, ZR I. IN lighting ali enakovredno.</t>
  </si>
  <si>
    <t>0007</t>
  </si>
  <si>
    <t>S7 - dobava in montaža zaprte industrijske LED svetilke moči 19W, 2.700lm, 840, 4000K, kot npr.: 17117140. Oleveon Fit 1200 2300-840 ET  Zaprta industrijska LED svetilka. Izstopni svetlobni tok 2700 lm. Moč 19 W, 840, 4000K. IP66. Ra &gt; 80. Svetlobni izkoristek 142 lm/W. Življenjska doba L80(tq 25 °C) = 50,000 h. Difuzor PMMA. S simetrično široko porazdelitvijo jakosti svetlobe. Ohišje iz samougasljivega brizganega polikarboonata. 5LET garancije. HACCP, IFS različice 6 in / ali družbe BRC Global Standard Food Version 7, certificirane v industriji hrane in pijač, temperaturno območje od -20°C do + 35°C. Odpornost na UV.  5LET garancije. Dolžina svetilke 1257 mm. EVG - elektronska predstikalna naprava. Trilux ali enakovredno.</t>
  </si>
  <si>
    <t>0008</t>
  </si>
  <si>
    <t>S8 - Dobava in montaža LED reflektor. Svetlobni tok 10000 lm. Moč 90 W, kot npr.:  7631040. 2390 LED reflektor. Svetlobni tok 10000 lm. Moč 90 W, 3000K. Ohišje iz tlačnolitega aluminija. Grafitne barve. IP65, zaščitni razred I. Certifikat CE, EAC. Življenjska doba 50 000 ur. 5 let Garancije ali enakovredno.</t>
  </si>
  <si>
    <t>0009</t>
  </si>
  <si>
    <t>Z1 - dobava in montaža zaprte LED svetilke varnostne razsvetljave SE, kot npr.: 19450, INFINITA GL RTI SE CBL LTO L. Zaprta varnostna LED svetilka. SE - pripravni spoj. Svetilo s centraliziranim diagnostičnim sistemom. Na svetilki lahko z mikro-preklopniki izbiramo želene avtonomije delovanja (1h-8h). Svetlobni tok 250 lm. Akumulator LTO4.8V1.2Ah. IP65, IK 07, ZR II. 10 leta garancije. Beghelli ali enakovredno.</t>
  </si>
  <si>
    <t>0010</t>
  </si>
  <si>
    <t>Z2 - dobava in montaža LED svetilke varnostne razsvetljave EXIT, kot npr.: 4380, UP LED EXIT AT OPT 20M SA 8LTO. Piktogramska varnostna LED svetilka. SA - trajni spoj. Svetilo s centraliziranim diagnostičnim sistemom. Na svetilki lahko z mikro-preklopniki izbiramo želene avtonomije delovanja (1h-8h). IP 40. UV stabilna. 10 leta garancije.. Beghelli ali enakovredno.</t>
  </si>
  <si>
    <t>Piktogrami</t>
  </si>
  <si>
    <t>0011</t>
  </si>
  <si>
    <t>Dobava in montaža svetlobna piktogramska plošča ali nalepka. Smer evakuacije ravno.</t>
  </si>
  <si>
    <t>0012</t>
  </si>
  <si>
    <t>Dobava in montaža nalepke piktogram L, D, R - komplet.</t>
  </si>
  <si>
    <t>B: INŠTALACIJA MOČI</t>
  </si>
  <si>
    <t>Obstoječe elektro inštalacije</t>
  </si>
  <si>
    <t>Demontaža obstoječe elektro inštalacije, ter odvoz le te na odpad.</t>
  </si>
  <si>
    <t>Demontaža in odstranitev dveh zunanjih elektro omar, komplet z opremo.</t>
  </si>
  <si>
    <t>Dobava in polaganje kabla NAY2Y-J 4x150mm2, v PVC cevi.</t>
  </si>
  <si>
    <t xml:space="preserve">Kabel N2XH-J 4x70mm2:                                                                   </t>
  </si>
  <si>
    <t>Dobava in polaganje kabla N2XH-J 4x70mm2.</t>
  </si>
  <si>
    <t xml:space="preserve">Kabel N2XH-J 4x50mm2:                                                                   </t>
  </si>
  <si>
    <t>Dobava in polaganje kabla N2XH-J 4x50mm2.</t>
  </si>
  <si>
    <t xml:space="preserve">Kabel N2XH-J 5x10mm2:                                                                   </t>
  </si>
  <si>
    <t>Dobava in polaganje kabla N2XH-J 5x10mm2, delno v termoplastični cevi in delno na kabelsko polico.</t>
  </si>
  <si>
    <t xml:space="preserve">Kabel N2XH-J 5x6mm2:                                                                   </t>
  </si>
  <si>
    <t>Dobava in polaganje kabla N2XH-J 5x6mm2, delno v termoplastični cevi in delno na kabelsko polico.</t>
  </si>
  <si>
    <t xml:space="preserve">Kabel N2XH-J 5x4mm2:                                                                   </t>
  </si>
  <si>
    <t>Dobava in polaganje kabla N2XH-J 5x4mm2, delno v termoplastični cevi in delno na kabelsko polico.</t>
  </si>
  <si>
    <t xml:space="preserve">Kabel N2XH-J 3x6mm2:                                                                   </t>
  </si>
  <si>
    <t>Dobava in polaganje kabla N2XH-J 3x6mm2, delno v termoplastični cevi in delno na kabelsko polico.</t>
  </si>
  <si>
    <t xml:space="preserve">Kabel N2XH-J 3x4mm2:                                                                   </t>
  </si>
  <si>
    <t>Dobava in polaganje kabla N2XH-J 3x4mm2, delno v termoplastični cevi in delno na kabelsko polico.</t>
  </si>
  <si>
    <t xml:space="preserve">Kabel N2XH-J 5x2,5mm2:                                                                   </t>
  </si>
  <si>
    <t>Dobava in polaganje kabla N2XH-J 5x2,5mm2, delno v termoplastični cevi in delno na kabelsko polico.</t>
  </si>
  <si>
    <t xml:space="preserve">Kabel N2XH-J 3x2,5mm2:                                                                   </t>
  </si>
  <si>
    <t>Dobava in polaganje kabla N2XH-J 3x2,5mm2, delno v termoplastični cevi in delno na kabelsko polico.</t>
  </si>
  <si>
    <t xml:space="preserve">Kabel N2XH-J 4x1,5mm2:                                                                   </t>
  </si>
  <si>
    <t>0013</t>
  </si>
  <si>
    <t>Dobava in polaganje kabla N2XH-J 4x1,5mm2, delno v termoplastični cevi in delno na kabelsko polico.</t>
  </si>
  <si>
    <t xml:space="preserve">Kabel N2XH-J 3x1,5mm2:                                                                   </t>
  </si>
  <si>
    <t>0014</t>
  </si>
  <si>
    <t>Dobava in polaganje kabla N2XH-J 3x1,5mm2, delno v termoplastični cevi in delno na kabelsko polico.</t>
  </si>
  <si>
    <t>0015</t>
  </si>
  <si>
    <t xml:space="preserve">Dobava in polaganje žice P/F-y 6mm2. Žica položena podometno v termoplastične rebraste cevi fi16mm.  </t>
  </si>
  <si>
    <t>0016</t>
  </si>
  <si>
    <t>Dobava in polaganje kabla OLFLEX100 4G1,5mm2, delno v gibljive cevi in delno na kabelsko polico.</t>
  </si>
  <si>
    <t>0017</t>
  </si>
  <si>
    <t>0018</t>
  </si>
  <si>
    <t>Dobava in polaganje kabla OLFLEX110 2x0,75mm2, delno v gibljive cevi in delno na kabelsko polico.</t>
  </si>
  <si>
    <t>0019</t>
  </si>
  <si>
    <t>Dobava in polaganje kabla OLFLEX110 4x0,75mm2, delno v gibljive cevi in delno na kabelsko polico.</t>
  </si>
  <si>
    <t>0020</t>
  </si>
  <si>
    <t>Dobava in polaganje kabla OLFLEX110 3x0,75mm2, delno v gibljive cevi in delno na kabelsko polico.</t>
  </si>
  <si>
    <t>0021</t>
  </si>
  <si>
    <t>Dobava in polaganje kabla LIYCY 2x0,75mm2, delno v gibljive cevi in delno na kabelsko polico.</t>
  </si>
  <si>
    <t>0022</t>
  </si>
  <si>
    <t>Dobava in polaganje kabla LIYCY 3x0,75mm2, delno v gibljive cevi in delno na kabelsko polico.</t>
  </si>
  <si>
    <t>0023</t>
  </si>
  <si>
    <t>Dobava in polaganje kabla J.Y(St)Y 2x2x0,6 mm, delno v gibljive cevi in delno na kabelsko polico.</t>
  </si>
  <si>
    <t>Cevi</t>
  </si>
  <si>
    <t>0024</t>
  </si>
  <si>
    <t>Inštalacijska plastična rebrasta samougasna cev fi23mm položena podometno, komplet z dozami in pritrdilnim materialom.</t>
  </si>
  <si>
    <t>0025</t>
  </si>
  <si>
    <t>Inštalacijska plastična rebrasta samougasna cev fi16mm položena podometno, komplet z dozami in pritrdilnim materialom.</t>
  </si>
  <si>
    <t>0026</t>
  </si>
  <si>
    <t>Inštalacijska plastična rebrasta samougasna cev fi13,5mm položena podometno, komplet z dozami in pritrdilnim materialom.</t>
  </si>
  <si>
    <t>Stikala in tipkala</t>
  </si>
  <si>
    <t>0027</t>
  </si>
  <si>
    <t>Dobava in montaža enopolnega stikala p/o 10A/250V, komplet z dozo, kot npr. modul line TEM Čatež.</t>
  </si>
  <si>
    <t>0028</t>
  </si>
  <si>
    <t>Dobava in montaža serijskega stikala p/o 10A/250V, komplet z dozo, kot npr. modul line TEM Čatež.</t>
  </si>
  <si>
    <t>0029</t>
  </si>
  <si>
    <t>Dobava in montaža menjalnega stikala p/o 10A/250V, komplet z dozo, kot npr. modul line TEM Čatež.</t>
  </si>
  <si>
    <t>0030</t>
  </si>
  <si>
    <t>Dobava in montaža križnega stikala p/o 10A/250V, komplet z dozo, kot npr. modul line TEM Čatež.</t>
  </si>
  <si>
    <t>0031</t>
  </si>
  <si>
    <t>Dobava in montaža tipkala za žaluzije s simbolom puščic gor-dol, komplet z dozo p/o., kot npr. modul line TEM Čatež.</t>
  </si>
  <si>
    <t>0032</t>
  </si>
  <si>
    <t>Dobava in montaža enopolnega stikala n/o 10A/250V, komplet z dozo, kot npr. modul line TEM Čatež.</t>
  </si>
  <si>
    <t>0033</t>
  </si>
  <si>
    <t>0034</t>
  </si>
  <si>
    <t>Doze</t>
  </si>
  <si>
    <t>0035</t>
  </si>
  <si>
    <t>Dobava in polaganje plastične doze GIP.</t>
  </si>
  <si>
    <t>Dobava in polaganje plastične doze DIP.</t>
  </si>
  <si>
    <t>0036</t>
  </si>
  <si>
    <t>Dobava in montaža razvodne doze p/o globoke.</t>
  </si>
  <si>
    <t>0037</t>
  </si>
  <si>
    <t>Dobava in montaža razvodne doze n/o na kabelsko polico.</t>
  </si>
  <si>
    <t>Vtičnice in priključki</t>
  </si>
  <si>
    <t>0038</t>
  </si>
  <si>
    <t>Dobava in montaža vtičnice 230V/16A, z ozemljitvenim kontaktom in zaščito pred vtikom, skupaj z dozo in okvirčkom p/o.</t>
  </si>
  <si>
    <t>0039</t>
  </si>
  <si>
    <t>Dobava in montaža vtičnice 230V/16A, z ozemljitvenim kontaktom in zaščito pred vtikom, skupaj z dozo in okvirčkom p/o in s pokrovom.</t>
  </si>
  <si>
    <t>0040</t>
  </si>
  <si>
    <t>Dobava in montaža vtičnice 230V/16A, z ozemljitvenim kontaktom in zaščito (dvojček), skupaj z dozo in okvirčkom p/o.</t>
  </si>
  <si>
    <t>0041</t>
  </si>
  <si>
    <t>Dobava in montaža vtičnice 230V/16A, z ozemljitvenim kontaktom in zaščito pred vtikom za vgradnjo v parapetni kanal (trojček), skupaj z dozo in okvirčkom.</t>
  </si>
  <si>
    <t>0042</t>
  </si>
  <si>
    <t>Dobava in montaža vtičnice 230V/16A, z ozemljitvenim kontaktom in zaščito pred vtikom za vgradnjo v parapetni kanal (trojček), skupaj z dozo in okvirčkom, UPS rdeče barve.</t>
  </si>
  <si>
    <t>0043</t>
  </si>
  <si>
    <t>Dobava in montaža vtičnice 230V/16A, z ozemljitvenim kontaktom in zaščito, skupaj z dozo in okvirčkom, n/o s pokrovom.</t>
  </si>
  <si>
    <t>0044</t>
  </si>
  <si>
    <t>Dobava in montaža vtičnice 400V/16A, z ozemljitvenim kontaktom in zaščito, skupaj z dozo in okvirčkom, n/o s pokrovom.</t>
  </si>
  <si>
    <t>0045</t>
  </si>
  <si>
    <t>Fiksni priključek 230V/16A p/o.</t>
  </si>
  <si>
    <t>0046</t>
  </si>
  <si>
    <t>Fiksni priključek 230V/16A n/o.</t>
  </si>
  <si>
    <t>0047</t>
  </si>
  <si>
    <t>Fiksni priključek 400V/16A p/o.</t>
  </si>
  <si>
    <t>0048</t>
  </si>
  <si>
    <t>Fiksni priključek 400V/16A n/o.</t>
  </si>
  <si>
    <t>Talne doze</t>
  </si>
  <si>
    <t>0049</t>
  </si>
  <si>
    <t>Dobava in montaža priključne talne doze ETD-AT-6M.</t>
  </si>
  <si>
    <t>0050</t>
  </si>
  <si>
    <t>Dobava in montaža plošče 6M - (2x2x230V).</t>
  </si>
  <si>
    <t>0051</t>
  </si>
  <si>
    <t>Parapetni kanal</t>
  </si>
  <si>
    <t>0052</t>
  </si>
  <si>
    <t>Parapetni kanal AT 170-72 z vso pripadajočo opremo (spojke, pokrovi, pregrade, kolena).</t>
  </si>
  <si>
    <t>Police in kanali</t>
  </si>
  <si>
    <t>0053</t>
  </si>
  <si>
    <t>Dobava in montaža pocinkane kabelske police PK400 s pokrovom, komplet s pritrdilnim priborom, ravnimi spojkami, stenskimi nosilci in spojnim materialom.</t>
  </si>
  <si>
    <t>0054</t>
  </si>
  <si>
    <t>Dobava in montaža pocinkane kabelske police PK400 brez pokrova, komplet s pritrdilnim priborom, ravnimi spojkami, stenskimi nosilci in spojnim materialom</t>
  </si>
  <si>
    <t>0055</t>
  </si>
  <si>
    <t>Dobava in montaža pocinkane kabelske police PK200 brez pokrova komplet s pritrdilnim priborom, ravnimi spojkami, stenskimi nosilci in spojnim materialom</t>
  </si>
  <si>
    <t>0056</t>
  </si>
  <si>
    <t>Dobava in montaža pocinkane kabelske police PK200 s pokrovom, komplet s pritrdilnim priborom, ravnimi spojkami, stenskimi nosilci in spojnim materialom</t>
  </si>
  <si>
    <t>0057</t>
  </si>
  <si>
    <t>Dobava in montaža pocinkane kabelske police PK100 brez pokrova, komplet s pritrdilnim priborom, ravnimi spojkami, stenskimi nosilci in spojnim materialom</t>
  </si>
  <si>
    <t>0058</t>
  </si>
  <si>
    <t>Dobava in montaža pocinkane kabelske police PK50 brez pokrova, komplet s pritrdilnim priborom, ravnimi spojkami, stenskimi nosilci in spojnim materialom</t>
  </si>
  <si>
    <t>0059</t>
  </si>
  <si>
    <t>Dobava in montaža pocinkane kabelske police PK100 s pokrovom, komplet s pritrdilnim priborom, ravnimi spojkami, stenskimi nosilci in spojnim materialom</t>
  </si>
  <si>
    <t>0060</t>
  </si>
  <si>
    <t>Dobava in montaža pocinkane kabelske police PK50 s pokrovom, komplet s pritrdilnim priborom, ravnimi spojkami, stenskimi nosilci in spojnim materialom</t>
  </si>
  <si>
    <t>0061</t>
  </si>
  <si>
    <t>Dobava in montaža navojne palice M8 PPKP M8x1000, komplet z vložkom in vijakom. Palice je potrebno rezati na polovico.</t>
  </si>
  <si>
    <t>0062</t>
  </si>
  <si>
    <t>Dobava in montaža perforirane letve NKP-PL 15/55 dolžine 2m. Letve je potrebno rezati na polovico.</t>
  </si>
  <si>
    <t>0063</t>
  </si>
  <si>
    <t>Dobava in montaža NIK kanala 80x60 (nad spuščenim stropom) komplet s pritrdilnim priborom in spojnim materialom.</t>
  </si>
  <si>
    <t>0064</t>
  </si>
  <si>
    <t>Bolnišnični kanali</t>
  </si>
  <si>
    <t>Dobava in montaža aluminjastega kanala dolžine cca.: 1400mm z vgrajeno naslednjo opremo:</t>
  </si>
  <si>
    <t>1 x direktna svetilka 18 W</t>
  </si>
  <si>
    <t>1 x indirektna svetilka 28 W</t>
  </si>
  <si>
    <t>2 x dvostopenjski rele</t>
  </si>
  <si>
    <t>2 x vtičnica 230V (mreža)</t>
  </si>
  <si>
    <t>2 x vtičnica 230V (UPS)</t>
  </si>
  <si>
    <t>1 x vtičnica za računalnik RJ-45</t>
  </si>
  <si>
    <t>1 x vtičnica za telefon RJ-45</t>
  </si>
  <si>
    <t>1 x vtičnica za sestrski klic</t>
  </si>
  <si>
    <t>1 x elektronski rele za krmiljenje obeh svetilk preko obposteljne opreme</t>
  </si>
  <si>
    <t>C: UNIVERZALNO OŽIČENJE</t>
  </si>
  <si>
    <t>KOMUNIKACIJSKA OMARA (obstoječa)</t>
  </si>
  <si>
    <t xml:space="preserve">1 kpl preureditev obstoječe komunikacijske omare </t>
  </si>
  <si>
    <t xml:space="preserve">2 kos priklop novega optičnega kabla Singlemode </t>
  </si>
  <si>
    <t>1 kos 19" patch panel 24portov</t>
  </si>
  <si>
    <t>2 kos stikalo CISCO baker/optika</t>
  </si>
  <si>
    <t>1 kos organizator kablov 19", 1HE tip Z</t>
  </si>
  <si>
    <t>drobni in vezni material</t>
  </si>
  <si>
    <t>napisne ploščice</t>
  </si>
  <si>
    <t>KOMUNIKACIJSKA OMARA (P, 2N)</t>
  </si>
  <si>
    <t>1 kos dobava in montaža komunikacijske omare dim.: V/Š/G 2000x800x800mm z vso opremo</t>
  </si>
  <si>
    <t>5 kos 19" patch panel 24portov z SMLC konektorji v panelu</t>
  </si>
  <si>
    <t>106 kos priklop novega kabla UTP cat. 6a</t>
  </si>
  <si>
    <t>1 kos priključni delilnik 6x230V</t>
  </si>
  <si>
    <t>KOMUNIKACIJSKA OMARA (1N)</t>
  </si>
  <si>
    <t>1 kos dobava in montaža komunikacijske omare dim.: V/Š/G 2000x800x1000mm z vso opremo</t>
  </si>
  <si>
    <t>1 kos optično stikalo CISCO optika/baker</t>
  </si>
  <si>
    <t>Dobava in montaža UTP vtičnica enojna RJ45 Cat. 6a z dozo in okvirjem n/o.</t>
  </si>
  <si>
    <t>Dobava in montaža dvojna UTP vtičnica RJ45 Cat. 6a z dozo in okvirjem za v parapetni kanal.</t>
  </si>
  <si>
    <t>Dobava in montaža dvojna UTP vtičnica RJ45 Cat. 6a z dozo in okvirjem p/o .</t>
  </si>
  <si>
    <t>Dobava in polaganje kabla UTP Cat. 6a 4x2x24 AWG - brez-halogen.</t>
  </si>
  <si>
    <t>Dobava in polaganje zaščitna, plastična, gibljiva, samougasna (RF) inštalacijska cev fi13,5mm, položena podometno, komplet z pritrdilnim materialom in polaganjem.</t>
  </si>
  <si>
    <t>Zaključevanje optičnih kablov.</t>
  </si>
  <si>
    <t>Meritve na mreži</t>
  </si>
  <si>
    <t>Wi-Fi antena z ruterjem (montirana nad spuščenim stropom na hodniku)</t>
  </si>
  <si>
    <t>D: TV,R</t>
  </si>
  <si>
    <t>Omarica CATV (glej K.O. pri univerzalnem ožičenju).</t>
  </si>
  <si>
    <t>Priklop na TV inštalacijo v obstoječem objektu.</t>
  </si>
  <si>
    <t>Dobava in montaža linijski ojačevalnik 24-65VAC, 34dB, 117dBuV, komplet z vso opremo za ojačanje in z možnostjo ojačanja povratnega pasu, kot npr.: HD113U ali enakovredno.</t>
  </si>
  <si>
    <t>Dobava in montaža 8-vejni delilnik, dvosmerni (prenos podatkov), prehodno dušenje 11dB (862MHz).</t>
  </si>
  <si>
    <t>Dobava in montaža 6-vejni delilnik, dvosmerni (prenos podatkov), prehodno dušenje 9,4dB (862MHz).</t>
  </si>
  <si>
    <t>Dobava in montaža antenske vtičnice VK-02 končna podometna, dvosmerni prenos podatkov.</t>
  </si>
  <si>
    <t>Dobava in polaganje antenski kabel koax za prenos digitalnih signalov, DG113, dušenje 17,6dB/100m pri 862MHz.</t>
  </si>
  <si>
    <t>Zaščitna, plastična, gibljiva, samougasna (RF) inštalacijska cev fi13,5mm, položena podometno, komplet z pritrdilnim materialom in polaganjem</t>
  </si>
  <si>
    <t>Zaščitna, plastična, gibljiva, samougasna (RF) inštalacijska cev fi23mm, položena podometno, komplet z pritrdilnim materialom in polaganjem</t>
  </si>
  <si>
    <t>Meritve TV, R inštalacij.</t>
  </si>
  <si>
    <t>E: RAZDELILNE OMARE</t>
  </si>
  <si>
    <t>RAZDELILNIK RZ</t>
  </si>
  <si>
    <t>/dobava in montaža/</t>
  </si>
  <si>
    <t>1 kos dobava in montaža prosto-stoječe plastične omarice dim.: Š/V/G 1115x1080x320mm, visok podstavek, s strešico, ključavnico, brez MP, IP54, RAL7032</t>
  </si>
  <si>
    <t>1 kos dobava in montaža PVC podstavek Š/V/G 1115x950x312mm</t>
  </si>
  <si>
    <t xml:space="preserve">1 kos dobava in montaža temelja za podstavek širine 1115mm </t>
  </si>
  <si>
    <t xml:space="preserve">1 kos dobava in montaža plošče 1000x1000x5mm </t>
  </si>
  <si>
    <t xml:space="preserve">1 kos dobava in montaža polnila za podstavek EC 50l </t>
  </si>
  <si>
    <t>1 kos dobava in montaža predala za načrte A4 v razdelilni omari, G=300mm, sive barve</t>
  </si>
  <si>
    <t xml:space="preserve">1 kpl dobava in montaža zapore za izravnavanje tlaka, IP55, EE=2 kosa </t>
  </si>
  <si>
    <t>2 kos dobava in montaža nosilec 3-polni za 185mm zbiralni sestav, 30-120x10mm, TT, TTT</t>
  </si>
  <si>
    <t>1 kos dobava in montaža prekritje za nosilec zbiralk SI014300, levo in desno</t>
  </si>
  <si>
    <t xml:space="preserve">4 kos dobava in montaža priključna letev NV1 250A za 185mm sestav </t>
  </si>
  <si>
    <t xml:space="preserve">3 kos dobava in montaža priključna letev NV00 160A za 185mm sestav </t>
  </si>
  <si>
    <t>6 kos dobava in montaža prekritje priključkov za letve velikosti 1-3, Š=100mm</t>
  </si>
  <si>
    <t>6 kos dobava in montaža prekritje zbiralk, za 185mm sestav, Š=100mm</t>
  </si>
  <si>
    <t>1 kos dobava in montaža prenapetostni odvodnik 3+0 TNC, razred I+II (B+C) 275V</t>
  </si>
  <si>
    <t>8,10 kg dobava in montaža baker ploščati 30x10mm, 2,7kg/m</t>
  </si>
  <si>
    <t>2 kos dobava in montaža razporne sponke za zbiralke 32x20mm, 150-300mm2, maks. 500A</t>
  </si>
  <si>
    <t>2 kos dobava in montaža priključna sponka za vodnike, za zbiralke 10mm, 16-120mm2</t>
  </si>
  <si>
    <t xml:space="preserve">2 kos dobava in montaža priključna sponka za vodnike, za zbiralke 10mm, 16-70mm2 </t>
  </si>
  <si>
    <t>1 kos priklop žile 4x FG7R 1 x 185mm2, dovod iz TP</t>
  </si>
  <si>
    <t>3 kos priklop kabla E-AY2Y-J 4 x 150mm2 + 1,5mm2</t>
  </si>
  <si>
    <t>1 kos priklop kabla E-AY2Y-J 4 x 70mm2 + 1,5mm2</t>
  </si>
  <si>
    <t>3 kos dobava in montaža vložek talilni NV1, 250A, 500V</t>
  </si>
  <si>
    <t>3 kos dobava in montaža vložek talilni NV1, 200A, 500V</t>
  </si>
  <si>
    <t>3 kos dobava in montaža vložek talilni NV1, 160A, 500V</t>
  </si>
  <si>
    <t>6 kos dobava in montaža vložek talilni NV00, 100A, 500V</t>
  </si>
  <si>
    <t>3 kos dobava in montaža vložek talilni NV00, 20A, 500V</t>
  </si>
  <si>
    <t>1 kos premontaža n/o omarice v razdelilnik RZ dim.: Š/V/G 127x200x120mm, IP65</t>
  </si>
  <si>
    <t>1 kos RCD (FI) STIKALO 25/4/0,3A AC 10KA</t>
  </si>
  <si>
    <t>1 kos INST. ODKLOPNIK C16A/3p 10KA</t>
  </si>
  <si>
    <t>1 kos INST. ODKLOPNIK B16A/1p 10KA</t>
  </si>
  <si>
    <t>1 kos INST. ODKLOPNIK B10A/1p 10KA</t>
  </si>
  <si>
    <t>1 kos izdelava enopolnih shem prižigališča</t>
  </si>
  <si>
    <t>1 kos dobava in montaža napisnih ploščic in oznak</t>
  </si>
  <si>
    <t>1 kos drobni in vezni material</t>
  </si>
  <si>
    <t>1 kos napisne ploščice in oznake</t>
  </si>
  <si>
    <t>1 kpl izdelava betonske podlage za temelj razdelilnika PS-PMO, dobava, prevoz in vgradnja betona, ročno razmetavanje, ravnanje podlage temeljne plošče, ob-betoniranje cevi, priprava podložnega temelja za NN omarice - Beton C16/20, (0 do 16mm) cca.: 0,20m3</t>
  </si>
  <si>
    <t>RAZDELILNIK PRITLIČJA RP+Rpups</t>
  </si>
  <si>
    <t>1 kos prosto-stoječa kovinska omare dim.: V/Š/G 2000x1200x400mm; IP54 s podstavkom 100mm</t>
  </si>
  <si>
    <t>1 kos stikalo  za izklop v sili 3-polno, 250A</t>
  </si>
  <si>
    <t>3 kos tokovni transformator 200A/5A</t>
  </si>
  <si>
    <t xml:space="preserve">4 kos prenapetostni odvodnik PROTEC B </t>
  </si>
  <si>
    <t>8 kos varovalčni ločilnik NV000 0-125A, 3-polni</t>
  </si>
  <si>
    <t xml:space="preserve">9 kos varovalke NV gG 100A </t>
  </si>
  <si>
    <t xml:space="preserve">3 kos varovalke NV gG 63A </t>
  </si>
  <si>
    <t xml:space="preserve">3 kos varovalke NV gG 50A </t>
  </si>
  <si>
    <t xml:space="preserve">3 kos varovalke NV gG 25A </t>
  </si>
  <si>
    <t xml:space="preserve">13 kos Tytan podnožje za DO varovalko </t>
  </si>
  <si>
    <t xml:space="preserve">13 kos DO varovalka 20A za v Tytan podnožje </t>
  </si>
  <si>
    <t>1 kos svetilka z vtičnico za v razdelilno omaro, komplet s stikalom na vratih</t>
  </si>
  <si>
    <t xml:space="preserve">15 kos SPONKA 4mm2 </t>
  </si>
  <si>
    <t xml:space="preserve">120 kos SPONKA 2,5mm2 </t>
  </si>
  <si>
    <t>1 kos RCD (FI) STIKALO 80/4/0,3A AC 10KA</t>
  </si>
  <si>
    <t>1 kos RCD (FI) STIKALO 40/4/0,3A AC 10KA</t>
  </si>
  <si>
    <t>1 kos RCD (FI) STIKALO 40/2/0,3A AC 10KA</t>
  </si>
  <si>
    <t>5 kos INST. ODKLOPNIK C16A/3p 10KA</t>
  </si>
  <si>
    <t>1 kos INST. ODKLOPNIK C6A/3p 10KA</t>
  </si>
  <si>
    <t>1 kos INST. ODKLOPNIK C20A/1p 10KA</t>
  </si>
  <si>
    <t>36 kos INST. ODKLOPNIK C16A/1p 10KA</t>
  </si>
  <si>
    <t>33 kos INST. ODKLOPNIK C10A/1p 10KA</t>
  </si>
  <si>
    <t>4 kos RCBO (KZS) 1+N, 6kA, C16A/30mA, tip A</t>
  </si>
  <si>
    <t>6 kos RCBO (KZS) 1+N, 6kA, C10A/30mA, tip A</t>
  </si>
  <si>
    <t>1 kos preklopno stikalo mreža/UPS 25A/1p</t>
  </si>
  <si>
    <t xml:space="preserve">1 kos PEN zbiralka </t>
  </si>
  <si>
    <t xml:space="preserve">1 kos PE zbiralka </t>
  </si>
  <si>
    <t xml:space="preserve">6 kos N zbiralka </t>
  </si>
  <si>
    <t>80 kos priklop novih porabnikov</t>
  </si>
  <si>
    <t>1 kpl delo in prevezava</t>
  </si>
  <si>
    <t>1 kos izdelava enopolnih shem</t>
  </si>
  <si>
    <t>RAZDELILNIK 1. NADSTROPJA R1N+R1Nups</t>
  </si>
  <si>
    <t>1 kos stikalo  za izklop v sili 3-polno, 160A</t>
  </si>
  <si>
    <t>1 kos varovalčni ločilnik NV3 400A, 3-polni</t>
  </si>
  <si>
    <t>7 kos varovalčni ločilnik NV000 0-125A, 3-polni</t>
  </si>
  <si>
    <t xml:space="preserve">3 kos varovalke NV gG 100A </t>
  </si>
  <si>
    <t xml:space="preserve">3 kos varovalke NV gG 35A </t>
  </si>
  <si>
    <t xml:space="preserve">3 kos varovalke NV gG 20A </t>
  </si>
  <si>
    <t>RAZDELILNIK 2. NADSTROPJA R2N+R2Nups</t>
  </si>
  <si>
    <t xml:space="preserve">3 kos varovalke NV gG 32A </t>
  </si>
  <si>
    <t xml:space="preserve">6 kos varovalke NV gG 25A </t>
  </si>
  <si>
    <t xml:space="preserve">1 kos tipanje vlage </t>
  </si>
  <si>
    <t>1 kos tripolni kontaktor 40A</t>
  </si>
  <si>
    <t>RAZDELILNIK SOBE RS (tipsko)</t>
  </si>
  <si>
    <t>1 kos dobava in montaža podometne omare VU-1 dim.: 350x275x85mm; IP20</t>
  </si>
  <si>
    <t>1 kos zaščitno stikalo 25A/2/0,03A; 1p</t>
  </si>
  <si>
    <t>3 kos INST. ODKLOPNIK C16A/1p 10KA</t>
  </si>
  <si>
    <t>1 kos INST. ODKLOPNIK C13A/1p 10KA</t>
  </si>
  <si>
    <t>2 kos INST. ODKLOPNIK C10A/1p 10KA</t>
  </si>
  <si>
    <t>2 kos INST. ODKLOPNIK B10A/1p 10KA</t>
  </si>
  <si>
    <t>7 kos priklop novih porabnikov</t>
  </si>
  <si>
    <t>1 kos izdelava nove enopolne sheme</t>
  </si>
  <si>
    <t>RAZDELILNIK ENERGETSKE POSTAJE RK</t>
  </si>
  <si>
    <t>1 kos dobava in montaža nadometne kovinske omarice dim.: 800x800x300mm; IP54</t>
  </si>
  <si>
    <t>4 kos dobava in montaža prenapetostnih odvodnikov PROTEC C</t>
  </si>
  <si>
    <t>1 kos dobava in montaža stikala na vrata razdelilnika 40A/3p</t>
  </si>
  <si>
    <t>3 kos dobava in montaža enopolni inštalacijski odklopnik C16A/3p</t>
  </si>
  <si>
    <t>7 kos dobava in montaža enopolni inštalacijski odklopnik C16A/1p</t>
  </si>
  <si>
    <t>3 kos dobava in montaža enopolni inštalacijski odklopnik C10A/1p</t>
  </si>
  <si>
    <t>2 kos dobava in montaža enopolni inštalacijski odklopnik B10A/1p</t>
  </si>
  <si>
    <t>4 kos dobava in montaža enopolni inštalacijski odklopnik C6A/1p</t>
  </si>
  <si>
    <t>11 kos kontaktor 20A/2O/230V</t>
  </si>
  <si>
    <t>2 kos dobava in montaža MZS 2,5-4,0A/2P 1NC/1NO</t>
  </si>
  <si>
    <t>1 kos dobava in montaža MZS 1,6-2,5A/4P 1NC/1NO</t>
  </si>
  <si>
    <t>3 kos dobava in montaža MZS 1,0-1,6A/4P 1NC/1NO</t>
  </si>
  <si>
    <t>2 kos dobava in montaža MZS 0,4-0,63A/2P 1NC/1NO</t>
  </si>
  <si>
    <t>3 kos rele 2M 230VAC</t>
  </si>
  <si>
    <t>8 kos stikalo za montažo na vrata razdelilnika 1-0-2 10A</t>
  </si>
  <si>
    <t>8 kos signalna svetilka 230V zelena za montažo na vrata</t>
  </si>
  <si>
    <t>8 kos signalna svetilka 230V rdeča za montažo na vrata</t>
  </si>
  <si>
    <t>5 kos vrstna sponka 10mm2</t>
  </si>
  <si>
    <t>50 kos vrstna sponka 2,5mm2</t>
  </si>
  <si>
    <t>17 kos priklop porabnikov</t>
  </si>
  <si>
    <t>UPS</t>
  </si>
  <si>
    <t>F: KLICNI IN KOMUNIKACIJSKI SISTEM</t>
  </si>
  <si>
    <t>Povezava z obstojecim sistemom sestrskega klica Caretronic, ki ima certifikat DIN VDE 0834</t>
  </si>
  <si>
    <t xml:space="preserve">Nosilec za klicno vrvico
</t>
  </si>
  <si>
    <t>Nosilec + okrasni okvir</t>
  </si>
  <si>
    <t xml:space="preserve">Preizkus in spuščanje v pogon
</t>
  </si>
  <si>
    <t>Šolanje</t>
  </si>
  <si>
    <t xml:space="preserve">Programiranje po želji uporabnika
</t>
  </si>
  <si>
    <t>PoE Stikalo 16+2P</t>
  </si>
  <si>
    <t>Patch panel 24P</t>
  </si>
  <si>
    <t xml:space="preserve">kpl
</t>
  </si>
  <si>
    <t>Drobni inštalacijski material</t>
  </si>
  <si>
    <t>Projektno vodenje</t>
  </si>
  <si>
    <t>Dobava in polaganje kabla UTP/FTP cat 6 delno na PK police in delno v Rf cevi.</t>
  </si>
  <si>
    <t>Dobava in montaža negorljive cevi Rf 13,5mm .</t>
  </si>
  <si>
    <t>G: AJP</t>
  </si>
  <si>
    <t xml:space="preserve">Dobava in montaža požarne centrale, kot npr.: S-PREVIDIA216, analogno adresabilna modularna protipožarna centrala, centrala za gašenje ter za zasilno razsvetljavo z 7" zaslonom na dotik. Centrala z
mrežno zmogljivostjo detekcije požara in alarmnih signalnih sistemov. Omogoča razširitev do 16 zank, HOT SWAP tehnologija za priključitev direktno na CAN DRIVE vodilo, opcija redundantne procesne enote, omogoča priključitev IP kamer za video verifikacijo, grafične mape na 7" zaslonom z lokacijo sprožitve alarma, možnost povezave v Hornet + mrežo 48 central in v 20 skupin Hornet+ mrež preko TCP/IP za max zmogljivost preko 3,6milijona elementov. Podpira Inim, argus in Apollo protokol.
Konfiguracija osnovne centrale: 1x FPMCPU modul –procesno kontrolni modul z zaslonom na dotik 7", 1x IFM24160 – 4A napajalni modul z vgrajinim polnilnikom baterij, 1x IFM2L – 2 zančni upravljalni modul. 3 leta garancije ali enakovredno. </t>
  </si>
  <si>
    <t xml:space="preserve">Dobava in montaža modula adresne razširitve, kot npr.: S-SmartLoop/2L, Modul adresne razširitve za SmartLoop protipožarne centrale, 2 adresabilni zanki s po 240 adres (vgradnja v centralo), 3 leta garancije ali enakovredno. </t>
  </si>
  <si>
    <t xml:space="preserve">Dobava in montaža digitalni/govorni modul, kot npr.: S-SmartLoop/PSTN, Digitalni / govorni modul po PTSN liniji - samo za SmartLoop centrale, 2 nadzorovani liniji, omogoča več formatov sporočil (SIA, Contact ID, itd.), možnost pošiljanja sporočila na 32 tel. številk, snemanje do 8 avdio sporočil (vgradnja v centralo), 3 leta garancije ali enakovredno. </t>
  </si>
  <si>
    <t xml:space="preserve">Dobava in montaža I/O razširljive kartice, kot npr.: S-SmartLoop/INOUT, I/O razširljiiva kartica. 6 programabilnih kanalov, nadzorovan vhod ali izhod, konvencionalne cone ali plinska cona (4-20mA), samo za SmartLoop protipožarne centrale (vgradnja v centralo), 3 leta garancije ali enakovredno. </t>
  </si>
  <si>
    <t xml:space="preserve">Dobava in montaža, nadzorovan stikalni napajalnik 160W, 27,6VDC 5,2A (4A za zunanje porabnike, 1,2A za napajanje akumulatorja), Primarna napetost 230V, kot npr.:  S-SPS24160S, v ohišju dimenzije 497x380x87mm za akumulatorje 2x 17Ah, priključitev kot samostojni napajalnik ali direktno na zanko protipožarne centrale, vgrajeni 1x kontrolirani izhod, 2x rele za napako ali enakovredno. </t>
  </si>
  <si>
    <t>Dobava in montaža Akumualator 12V 18Ah.</t>
  </si>
  <si>
    <t xml:space="preserve">Dobava in montaža tipkovnica za ločeno upravljanje in signalizacijo, kot npr.: S-SmartLetUSee/LCD, LCD, za SmartLoop, Smartlight in Smartline centrale, priključitev na RS485 BUS komunikacijo do 1000m od centrale, napajanje iz centrale ali možnost lokalnega napajanja, 3 leta garancije ali enakovredno. </t>
  </si>
  <si>
    <t xml:space="preserve">Dobava in montaža tiskalnika, kot npr.: S-SmartLoop/PRN, Interni printer za vgradnjo v SmartLoop/P centrale, potrebna je rola papirja 82 mm, 3 leta garancije ali enakovredno. </t>
  </si>
  <si>
    <t xml:space="preserve">Dobava in montaža podnožja za konvencionalne detektorje, kot npr.: S-EB0010, Iris serije in adresabilne detektorje Enea serije ali enakovredno. </t>
  </si>
  <si>
    <t xml:space="preserve">Dobava in montaža distančnika za nadometno vgradnjo, kot npr.: S-EB0030 za Inim ED in ID tip detektorjev, za montažo pod EB0010 in EB0020 tip podnožja za konvencionalne in adresabilne detektorje ali enakovredno. </t>
  </si>
  <si>
    <t xml:space="preserve">Dobava in montaža analogni-adresabilni optični protipožarni detektor z izolatorjem, kot npr.: S-ED100 Inim protokol, vgrajen spomin nivoja dima v optični komori v obdobju 5min pred zadnjim detektiranim alarmom, trobarvna LED vidna 360°. Tovarniško vgrajena serijska številka za avtomatsko adresiranje, možnost nastavitve občutljivosti 0,08dB/m, 0,10dB/m, 0,12dB/m, 0,15dB/m, komora z mrežico 500μm, 3 leta garancije ali enakovredno. </t>
  </si>
  <si>
    <t xml:space="preserve">Dobava in montaža analogno-adresabilni termični protipožarni detektor z izolatorjem, kot npr.: S-ED200 Inim protokol, vgrajen spomin gibanja temperature v obdobju 5min pred zadnjim detektiranim alarmom, trobarvna LED vidna 360°. Tovarniško vgrajena serijska številka za avtomatsko adresiranje, možnost nastavitve občutljivosti: način "A1R" (alarm ob preseženi fiksni temperaturi 58° ali nenormalno hitra sprememb temperature), način "B" (alarm ob preseženi fiksni temperaturi 72°), način "A2S" (alarm ob preseženi fiksni temperaturi pri 58°), način "BR" (alarm ob preseženi fiksni temperaturi 72° ali
nenormalno hitro spremembo temperature), 3 leta garancije ali enakovredno. </t>
  </si>
  <si>
    <t xml:space="preserve">Dobava in montaža adresabilen, ročni javljalnik požara z izolatorjem, brez razbijanja stekla, rdeče barve, reset s ključem (v kompletu), kot npr.: S-EC0020 Inim protokol, trobarvna Led dioda za signalizacijo statusa naprave, nadometna ali podometna montaža, tovarniško vgrajena serijska številka za avtomatsko adresiranje, 3 leta garancije ali enakovredno. </t>
  </si>
  <si>
    <t xml:space="preserve">Dobava in montaža pleksi pokrov za zaščito pred naključnim sproženjem za ročne javljalnike, kot npr.: S-WCP0020, S-EC0020 (slika je z javljalnikom) ali enakovredno. </t>
  </si>
  <si>
    <t xml:space="preserve">Dobava in montaža adresabilna rdeča sirena za javljanje požara, napaja se iz zanke, IP67, primerna tudi za zunanjo montažo, kot npr.: S-ES0010RE, Inim protokol, tovarniško vgrajena serijska številka za avtomatsko adresiranje, 3 leta garancije ali enakovredno. </t>
  </si>
  <si>
    <t xml:space="preserve">Dobava in montaža vhodno izhodni modul: 1 nadzorovan vhod, 1 nadzorovan izhod, 1 nadzorovan vhod za napajanje naprav priključenih na nadzorovani izhod, 1 relejni izhod, vgrajen izolator zanke, 3 večbarvne signalne LED, tovarniško vgrajena serijska številka za avtomatsko adresiranje, kot npr.: S-EM312SR, Inim protokol 3 leta garancije ali enakovredno. </t>
  </si>
  <si>
    <t xml:space="preserve">Dobava in montaža vhodno izhodni modul: 1 nadzorovan vhod, 1 nadzorovan izhod 230VAC, 1 nadzorovan vhod za napajanje naprav priključenih na nadzorovani izhod, 1 relejni izhod, vgrajen izolator zanke, 3 večbarvne signalne LED, tovarniško vgrajena serijska številka za avtomatsko adresiranje, kot npr.: S-EM332AC, Inim protokol 3 leta garancije ali enakovredno. </t>
  </si>
  <si>
    <t xml:space="preserve">Dobava in montaža nadometna doza-ohišje za Inim module, dim.150x110x70mm z 10 uvodnicami, IP55, kot npr.: S-EMB150 ali enakovredno. </t>
  </si>
  <si>
    <t xml:space="preserve">Dobava in montaža komora za vzorčenje zraka iz ventilacijskih kanalov za Argus ali Inim adresabilne in konvencionalne detektorje, brez detektorja in cevi, kot npr.: eS-EBDDHN ali enakovredno. </t>
  </si>
  <si>
    <t xml:space="preserve">Dobava in montaža cev za vzorčenje zraka dolžine 0,6m (za komoro S-EBDDHN), kot npr.: S-TV-0.6N ali enakovredno. </t>
  </si>
  <si>
    <t xml:space="preserve">Dobava in montaža Elektromagnetno držalo vrat, ohišje iz jekla, 140Kg sila držanja, z gumbom za sprostitev. Napajanje 24 Vdc, poraba 70 mA, kot npr.: S-DR18101,  UNI EN 1155 ali enakovredno. </t>
  </si>
  <si>
    <t>Dobava in montaža vrtljiva kontra plošča za DR18101.</t>
  </si>
  <si>
    <t>Dobava in montaža drobno potrošni material.</t>
  </si>
  <si>
    <t>Dobava in montaža protipožarnega sistema.</t>
  </si>
  <si>
    <t>Izdelava navodil za uporabo in upravljanje sistema v pisni in elektronski obliki.</t>
  </si>
  <si>
    <t>Kabel</t>
  </si>
  <si>
    <t>Cev</t>
  </si>
  <si>
    <t>H: STRELOVOD IN OZEMLJITVE</t>
  </si>
  <si>
    <t>Dobava in montaža strešnega nosilnega elementa  iz nerjavečega jekla za pritrjevanje strelovodnega vodnika AH1 Al fi 8 mm na pločevinasto trapezno kritino oziroma na pločevinasto kapo atike, kot npr.: SON16 (Rf-K) HERMI ali enakovredno.</t>
  </si>
  <si>
    <t>Dobava in montaža strešnega nosilnega elementa z betonsko kocko, za pritrjevanje strelovodnega vodnika AH1 Al fi 8mm na ravne strehe, kot npr.: SON17 C (PP) HERMI ali enakovredno.</t>
  </si>
  <si>
    <t>Dobava in montaža zidnega nosilnega elementa, za pritrjevanje okroglega strelovodnega vodnika AH4 fi 8mm s PVC oblogo na trde stene - izvedba podometnih odvodov, kot npr.: ZON03 DIREKT (Rf-V) HERMI ali enakovredno.</t>
  </si>
  <si>
    <t>Dobava in montaža zidne merilne omarice, za izvedbo merilnih spojev pri podometnih vertikalnih odvodih na fasadi. Dimenzije zidne merilne omarice 200 x 150 x 100 mm (D x Š x V), telo omarice je izdelano iz umetnih materialov, obstojnih na atmosferi (PVC) in se montira v steno objekta v času gradnje. Pokrov omarice je izdelan iz nerjaveče pločevine (Rf) in se montira po zaključku fasadnega sloja in omogoča z distančnimi vijaki popolno prileganje na fasado, ne glede na debelino le-te, kot npr.: ZON05  (PVC/Rf) HERMI ali enakovredno.</t>
  </si>
  <si>
    <t>Dobava in montaža termo skrčljive cevi za zaščito ploščatega strelovodnega vodnika pri izvedbi podometnih vertikalnih odvodov - vodnik ne sme biti položen neposredno v sloj toplotne izolacije fasade objekta. Termoskrčjiva cev se namesti na ploščati strelovodni vodnik na dolžini vodnika, ki je nameščen podometno do zidne merilne omarice.</t>
  </si>
  <si>
    <t>Dobava in montaža merilne sponke za izdelavo merilnega spoja med strelovodnim vodnikom AH1 in ozemljilnim trakom, kot npr.: KON02 (Rf-V) HERMI ali enakovredno.</t>
  </si>
  <si>
    <t>Dobava in montaža sponke iz nerjavečega jekla za medsebojno spajanje/podaljševanje okroglih strelovodnih vodnikov, kot npr.: KON04 A SIMPLE (Rf-V) HERMI ali enakovredno.</t>
  </si>
  <si>
    <t>Dobava in montaža merilne sponke iz nerjavečega jekla za izvedbo merilnih spojev med okroglimi vodniki, kot npr.: KON07 (Rf-V) HERMI ali enakovredno.</t>
  </si>
  <si>
    <t>Dobava in montaža odkapnika za preprečitev zatekanja vode v steno po strelovodnem vodniku v primeru podometnih vertikalnih odvodov, kot npr.: KON21 (Rf-V) HERMI ali enakovredno.</t>
  </si>
  <si>
    <t xml:space="preserve">Dobava in montaža oznak merilnih mest, kot npr.: MŠ (Rf-V) HERMI ali enakovredno.
</t>
  </si>
  <si>
    <t>Dobava in montaža okroglega aluminijastega strelovodnega vodnika AH1 Al fi 8mm na tipske strelovodne nosilne elemente.</t>
  </si>
  <si>
    <t>Dobava in montaža okroglega  aluminijastega strelovodnega vodnika AH4 Al fi 8mm s PVC oblogo za izvedbo podometnih vertikalnih odvodov.</t>
  </si>
  <si>
    <t>Dobava in montaža sponke iz nerjavečega jekla za izvedbo spojev med ploščatim strelovodnim vodniki, kot npr.: KON01 (Rf-V) HERMI ali enakovredno.</t>
  </si>
  <si>
    <t>Dobava in montaža sponke iz jekla za izvedbo spojev med ploščatimi strelovodnimi vodniki do širine 40 mm ter armaturo temeljev do fi 20 mm v betonu, kot npr.: KON09 (Fe) HERMI ali enakovredno.</t>
  </si>
  <si>
    <t>Dobava in montaža ploščatega vodnika  iz nerjavečega jekla 30x3,5 mm za izvedbo ozemljitvene instalacije, kot npr.: RH1*H2 30x3,5 mm HERMI ali enakovredno.</t>
  </si>
  <si>
    <t>Vizuelni pregled, meritve strelovodne napeljave z izdajo merilnega poročila s pripadajočo tehnično dokumentacijo</t>
  </si>
  <si>
    <t>Izdelava projekta izvedenih del</t>
  </si>
  <si>
    <t xml:space="preserve">Drobni in montažni material </t>
  </si>
  <si>
    <t xml:space="preserve">Transportni in manipulativni stroški  </t>
  </si>
  <si>
    <t>I: OGREVANJE ŽLEBOV</t>
  </si>
  <si>
    <t>Priklop kabla na položene odtoke (odcepe Pfluvie). V popisih pri arhitektu.</t>
  </si>
  <si>
    <t>Priključni vodotesni raychem spoj.</t>
  </si>
  <si>
    <t>Stikalna oprema z diferenčno in kratkostično zaščito ter opremo za vklop preko temperaturnega regulatorja</t>
  </si>
  <si>
    <t>Temperaturni regulator za ročni vklop in testiranje.</t>
  </si>
  <si>
    <t>Elektronski sklop EMS s tipali vlage in temperature za samodejni vklop ob sneženju ali poledici.</t>
  </si>
  <si>
    <t>Drobni, vezni in pritrdilni material, meritve, atesti, puščanje v pogon, tehnična dokumentacija</t>
  </si>
  <si>
    <t>J: GRADBENA DELA</t>
  </si>
  <si>
    <t>Gradbena dela:</t>
  </si>
  <si>
    <t>Strojni in ročni izkop in zasutje kabelskega kanala globine 1,0m in širine 0,4m, v zemlji. III in IV. ktg. na globini do 1,0m. Vključno z vsemi gradbenimi  deli in materialom (izkop, planum tal, polaganjem cevi, zaščita cevi s peskom, polaganje opozorilnega traku, zasip s tamponom in utrditvijo, čiščenje trase, itd.).</t>
  </si>
  <si>
    <t>Prerez asfalta ter kombiniran strojno/ročni izkop in zasutje kabelskega kanala globine 1,0m in širine 0,7m, ter ponovna zatravitev oz. povrnitev v prvotno stanje, za polaganje cevne kanalizacije 3x fi110mm + 1xdvojček fi 50mm, pod povozno površino.</t>
  </si>
  <si>
    <t>Dobava in polaganje PVC cevi fi110mm v izkopan kanal.</t>
  </si>
  <si>
    <t>Dobava in polaganje PEHD cevi 2x fi50mm v izkopan kanal.</t>
  </si>
  <si>
    <t>Dobava in vgradnja betona C12/15 (ob-betoniranje PVC cevi pod cesto).</t>
  </si>
  <si>
    <t>Odvoz odvečnega materiala na deponijo s plačilom takse.</t>
  </si>
  <si>
    <t>Izdelava PVC jaška dim.: fi80cm x 1,0m,vključno z vsemi gradbeni deli (izkop, zasip s tamponom), in opremljen z enojnim pokrovom 60x60cm, (nosilnosti 400 kN) z napisom ELEKTRO.</t>
  </si>
  <si>
    <t>Izdelava jaška AB cev dim.: fi40cm x 1,0m,vključno z vsemi gradbeni deli (izkop, zasip s tamponom), in opremljen z betonskim pokrovom.</t>
  </si>
  <si>
    <t>Ureditev okolice s travnimi ploščami in zatravitev.</t>
  </si>
  <si>
    <t>Dobava in polaganje opozorilnega traku "POZOR ENERGETSKI KABEL" (1kg - cc. 50m).</t>
  </si>
  <si>
    <t>K: VIDEO-NADZORNI SISTEM</t>
  </si>
  <si>
    <t>Dobava in montaža snemalne naprave, kot npr.: DS-9664NI-I8 IP, snemalna naprava HiK 364-CH , 2 x mrežni interface , do 12MP resoluton recording,Max 64x IP kamer, RAID funkcija,HDMI &amp; VGA izhod, 2*USB 3.0, eSATA, RS232, RS 485 , Gigabit NIC, 8 SATA interfaces , Pametno iskanje posnetkov, brez HDD , alarm I/O: 16/4, ohišje 2U 19", Onvif , podpira tudi Android , iPAD2 , IPhone ali enakovredno.</t>
  </si>
  <si>
    <t>Dobava in montaža mrežno stikalo, kot npr.: GV-POE2401 ali enakovredno.</t>
  </si>
  <si>
    <t>Dobava in montaža Monitor LCD 24".</t>
  </si>
  <si>
    <t>Dobava in montaža kamera, kot npr.: DS-2CD 2685FWD-IZS , IP camera HiK 8 megapixel ,
H.265+,H.265,H.264+,H.264, Bullet Outdoor, 1/2,5" Progressive CMOS, 3840 x 2160 @20fps, 2,8 - 12 mm MOTO-ZOOM lens , auto-iris IR cut , 0.01 Lux@F1.2, 0 Lux@IR, ICR, do 80m IR Range , 120 db WDR, slot za SD kartico do 128 Gb, IP67 outdoor, DC12V/PoE, Onvif ali enakovredno.</t>
  </si>
  <si>
    <t>Dobava in montaža Junction box, kot npr.: DS - 1260 ZJ ali enakovredno.</t>
  </si>
  <si>
    <t>Dobava in montaža kamera, kot npr.: DS-2CD2686G2-IZS, AcuSense IP kamera HIK 8 mpx, bullet outdoor, 1/1,8" Progressive CMOS, H 265+, H 265, H 264+, H 264, resolucija 3840x2160, objektiv 2,8 - 12 mm, auto-iris IR cut, 0,003 Lux-F 1,4, IR do 60 m , WDR 120 db, vgrajen SLOT za SD kartico do 256 Gb, DarkFighter, deep learning - prepoznanje razlike med človekom in avtomobilom, napajanje 12 Vdc, POE , IP 66, IK10 ali enakovredno.</t>
  </si>
  <si>
    <t>Dobava in montaža nosilca za kamere, kot npr.: DS-1473ZJ-135 ali enakovredno.</t>
  </si>
  <si>
    <t>Material - konektorji, drobni in montažni.</t>
  </si>
  <si>
    <t>Montaža video nadzornega sistema.</t>
  </si>
  <si>
    <t>Drobni material</t>
  </si>
  <si>
    <t>Dobava in montaža Konektor RJ45 FTP6 M industrijski.</t>
  </si>
  <si>
    <t>Dobava in montaža Konektor RJ45 FTP6 Ž vgradni.</t>
  </si>
  <si>
    <t>Dobava in montaža Pach panel 24port.</t>
  </si>
  <si>
    <t>L: PRISTOPNA KONTROLA</t>
  </si>
  <si>
    <t>Dobava in montaža napredni pristopni kontroler 4+1 vrata (za do 10 čitalnikov s protokolnim izhodom ali 5 čitalnikov z direktnim ali 26-bitnim Wiegand izhodom), uporabnik lahko izbira med možnostjo priklopa dodatnega (petega) čitalnika ali funkcionalnostjo alarmnega izhoda, 2 x RS-485 + vgrajen TCP/IP komunikacijski pretvornik + funkcionalnost Spiderja (deluje kot RS-485/TCP/IP komunikacijski pretvornik za več kontrolerjev, povezanih v RS-485 komunikacijsko linijo, priključeno nanj), notranji spomin za 30.000 uporabnikov (razširljiv do 100.000) in 100.000 dogodkov, dim. 222x222x80 mm, delovna temperatura od -20 do +40° C, vgrajen 40 W napajalnik za napajanje nanj priključenih čitalnikov in 12 V DC električnih prijemnikov ali elektromagnetov ( max. skupna poraba toka porabnikov ne sme preseči 2A!),   AC 230 V,  vgrajen polnilnik akumulatorja za rezervno napajanje (akumulator 2,3 Ah ni vključen v ceno), kot npr.: POPULUS P-4-B ali enakovredno.</t>
  </si>
  <si>
    <t>Dobava in montaža akumulator 12V,2Ah.</t>
  </si>
  <si>
    <t>Dobava in montaža protokolni čitalnik s številčno tipkovnico, za sisteme z zahtevano visoko stopnjo varnosti (kriptirane kartice), kot npr.: READER K-3-B, ohišje tipa K z osvetljeno tipkovnico 2x6, bralna frekvenca 13,56 MHz, bralna razdalja do 7 cm, za priklop na pristopne  kontrolerje Populus P, LED za signalizacijo stanja (rdeča - zaklenjeno, zelena - odklenjeno), IP65 zaščita, dim. 120x95x18 mm, delovna temperatura od -20 do +70° C, zunanje napajanje (9-14 V DC), priključni kabel 6x0,22 (dolžina 3 m), največja oddaljenost čitalnika in električne ključavnice od pristopnega kontrolerja je 30 m ali enakovredno.</t>
  </si>
  <si>
    <t>Dobava in montaža napajalnik (230V AC, izhodna napetost  12V DC,  40W), kot npr.: SPIDER W40-B,  za napajanje dveh pristopnih kontrolerjev in 12 V DC električnih prijemnikov ali elektromagnetov, RS-485 + vgrajen TCP/IP komunikacijski pretvornik + funkcionalnost Spiderja (deluje kot RS-485/TCP/IP komunikacijski pretvornik za več kontrolerjev, povezanih v RS-485 komunikacijsko linijo, priključeno nanj),  vrstne sponke za komunikacijo in napajanje dveh dodatnih kontrolejev  (max. skupna poraba toka nanj priključenih porabnikov ne sme preseči 2A), dimenzije 222x222x80mm, delovna temperatura -20 do +40oC,  relejski izhodi 5A, baterijska podpora (opcija - akumulator 2,3Ah ni vključen v ceno) ali enakovredno.</t>
  </si>
  <si>
    <t>Dobava in montaža program za velike sisteme kontrole pristopa + evidence delovnega časa, dostop do programa preko brskalnika (Chrome, Explorer, Mozilla), generator poročil o dogodkih z uporabniško nastavljivimi filtri, za uporabo z naprednimi bazami podatkov (My SQL, MS SQL, Oracle), kot npr.: CODEKS TA V10 + ADV DATABASE ali enakovredno.</t>
  </si>
  <si>
    <t>Dobava in montaža za sistem pristopne kontrole, kot npr.: PC HP 7589 ali enakovredno.</t>
  </si>
  <si>
    <t>Dobava in montaža Monitor 22".</t>
  </si>
  <si>
    <t>Dobava in montaža namizni USB čitalnik, kot npr.: READER D-3-USB, okroglo ohišje D (premer 64mm), bralna frekvenca 13,56MHz, bralna razdalja 5cm, napajanje iz USB vrat računalnika (max. 130mA) ali enakovredno.</t>
  </si>
  <si>
    <t>Dobava in montaža PLEXI LOKUS / READER O BLACK, Pleksi podloga za Lokus O / Reader O, črn ali enakovredno.</t>
  </si>
  <si>
    <t>Dobava in motaža kotni nosilec elektro prijemnika MEL18 ali enakovredno.</t>
  </si>
  <si>
    <t>Dobava in motaža električni prijemnik, kot npr.: O&amp;C 410ME ali enakovredno.</t>
  </si>
  <si>
    <t>Montaža sistema pristopne kontrole.</t>
  </si>
  <si>
    <t>Dobava in polaganje kabla N2XH-J 4x0,75mm2 položen nadometno in delno podometno.</t>
  </si>
  <si>
    <t>Dobava in montaža negorljive cevi Rf 13,5 mm .</t>
  </si>
  <si>
    <t>M: DODATNI STROŠKI</t>
  </si>
  <si>
    <t>Izvedba meritev električnih inštalacij</t>
  </si>
  <si>
    <t>Izdelava dokazila o zanesljivosti</t>
  </si>
  <si>
    <t>Pregledi</t>
  </si>
  <si>
    <t>Pregled varnostne razsvetljave s strani pooblaščene organizacije.</t>
  </si>
  <si>
    <t>Pregled požarnega javljanja s strani pooblaščene organizacije.</t>
  </si>
  <si>
    <t>Preboji</t>
  </si>
  <si>
    <t>Preboji zidu za polaganje instalacij, ter po končanih delih zatesnitev preboja.</t>
  </si>
  <si>
    <t>N: DVIGALO</t>
  </si>
  <si>
    <t>UPS DVIGALO</t>
  </si>
  <si>
    <t>1 kos dobava in montaža UPS moči 15kVA/15kW, avtonomije 30min, kot npr.: UPS Riello Sentryum UPS S3T 15 ACT T4 ali enakovredno.</t>
  </si>
  <si>
    <t xml:space="preserve">Popis GO del sestavil: </t>
  </si>
  <si>
    <t>ZUNANJA UREDITEV</t>
  </si>
  <si>
    <t>ELEKTRO INSTALACIJE</t>
  </si>
  <si>
    <t>STROJNE INSTALACIJE</t>
  </si>
  <si>
    <t>PROJEKTANTSKI POPIS GRADBENO OBRTNIŠKIH DEL</t>
  </si>
  <si>
    <t>Geodetski posnetek z posnetkom vseh izvednih komunalnih in energetskih vodov (kanalizacija, vodovod, elektro, telekomunikacije…), naprav in gradbenih del za izdelavo PID projektov, komplet z globinami jaškov, ter vtoki</t>
  </si>
  <si>
    <r>
      <rPr>
        <b/>
        <sz val="11"/>
        <color indexed="8"/>
        <rFont val="Arial Narrow"/>
        <family val="2"/>
        <charset val="238"/>
      </rPr>
      <t>Nepredvidena dela</t>
    </r>
    <r>
      <rPr>
        <b/>
        <sz val="10"/>
        <color indexed="8"/>
        <rFont val="Arial Narrow"/>
        <family val="2"/>
      </rPr>
      <t xml:space="preserve">
</t>
    </r>
    <r>
      <rPr>
        <i/>
        <sz val="10"/>
        <color indexed="8"/>
        <rFont val="Arial Narrow"/>
        <family val="2"/>
      </rPr>
      <t>Nepredvidena dela v vrednosti 1% vseh del. Višina stroška ocenjena na podlagi stanja na terenu (navezava na obstoječ objekt, zahtevnost terena,..).</t>
    </r>
  </si>
  <si>
    <t>Projektantski nadzor projektantov vseh faz dokumentacije (arhitektura, gradbene konstr., zunanja ureditev, elektro, strojno, požar,...) po ceniku projektantske zbornice</t>
  </si>
  <si>
    <t>vodilna mapa z izjavami, vsi potrebni načrti (arhitektura, gradbene konstrukcije, krajinska arhitektura oz. zunanja ureditev, elektro, strojno, izkaz požarne varnosti,…, vsi ostali elaborati in izkazi).</t>
  </si>
  <si>
    <t>Vrednost projekta PID</t>
  </si>
  <si>
    <t>B11.9</t>
  </si>
  <si>
    <t>Izdelava Energetske izkaznice za obravnavani prizidek objekta.</t>
  </si>
  <si>
    <r>
      <t xml:space="preserve">Izdelava kompletnega PID projekta </t>
    </r>
    <r>
      <rPr>
        <sz val="10"/>
        <rFont val="Arial Narrow"/>
        <family val="2"/>
        <charset val="238"/>
      </rPr>
      <t>- projekt izvedenih del v obsegu:</t>
    </r>
  </si>
  <si>
    <t>VODOVOD, VERT. KANALIZACIJA</t>
  </si>
  <si>
    <t>SI-VoKa</t>
  </si>
  <si>
    <t>DISTRIBUCIJSKI ELEMENTI, OPREMA in RAZVOD PREZRAČ.</t>
  </si>
  <si>
    <t>SI-Prez 2_2</t>
  </si>
  <si>
    <t>PREZRAČEVALNE NAPRAVE Z EKO&amp;REGUL. TER OSTALO OPREMO in VENTILATORJI ZA PRIZIDEK IN OBST. OBJEKT</t>
  </si>
  <si>
    <t>SI-Prez 1_2</t>
  </si>
  <si>
    <t>TEHNOLOŠKO HLAJENJE</t>
  </si>
  <si>
    <t>SI-TehnHlaj</t>
  </si>
  <si>
    <t>ENERGETSKA POSTAJA OGREVANJE in PRIPRAVA STV</t>
  </si>
  <si>
    <t>SI-EnergPost</t>
  </si>
  <si>
    <t>HLAJENJE IN DOGREVANJE</t>
  </si>
  <si>
    <t>TALNO OGREVANJE</t>
  </si>
  <si>
    <t>SI-TalOgr</t>
  </si>
  <si>
    <t xml:space="preserve">RADIATORSKO OGREVANJE </t>
  </si>
  <si>
    <t>SI-RadOgr</t>
  </si>
  <si>
    <t>DEMONTAŽNA DELA</t>
  </si>
  <si>
    <t>SI-Demont. dela</t>
  </si>
  <si>
    <t>STROJNE INSTALACIJE - REKAPITULACIJA</t>
  </si>
  <si>
    <t>"RUŠITEV IN NOVOGRADNJA PRIZIDKA K DOMU UPOKOJENCEV POLZELA"</t>
  </si>
  <si>
    <t>A/SKUPAJ Ogrevanje, Pohlajevanje, VoKa, Prezračevanje</t>
  </si>
  <si>
    <t>ocena</t>
  </si>
  <si>
    <t>Odvoz na najbližjo komunalno deponijo, plačilo taks.</t>
  </si>
  <si>
    <t>7.</t>
  </si>
  <si>
    <t>Pridobljena sredstva predati investitorju.</t>
  </si>
  <si>
    <t xml:space="preserve">Odvoz opreme na najbližje mesto odkupa odpadnih surovin </t>
  </si>
  <si>
    <t>6.</t>
  </si>
  <si>
    <t xml:space="preserve">Ločevanje opreme, ki gre na deponijo za odkup odpadnih surovin od opreme, ki gre na komunalno deponijo, sprotno odnašanje na tovorna vozila za odvoz </t>
  </si>
  <si>
    <t>5.</t>
  </si>
  <si>
    <t xml:space="preserve">ocena </t>
  </si>
  <si>
    <t>Sprotna demontaža (hkrati z gradbenimi rušitvenimi deli) kompletne opreme vseh strojnih inštalacij (grelna telesa, hidranti, cevni razvodi, izolacija, armatura na razvodih, ostalo).</t>
  </si>
  <si>
    <t>4.</t>
  </si>
  <si>
    <t>Obveščanje pristojnih v objektu, izvedba prekinitve obratovanja, fizična ločitev razvoda pralnice od objekta z vgradnjo zaporne armature 2x DN50 in 1xDN25 in nato vgradnja čepov v istih dimenzijah na armaturo, praznenje razvoda, priprava za demontažo.</t>
  </si>
  <si>
    <t>Prekinutev dobave sanitarne vode za objekt, ki se ruši.</t>
  </si>
  <si>
    <t>3.</t>
  </si>
  <si>
    <t>Obveščanje pristojnih v objektu, izvedba prekinitve obratovanja, fizična ločitev razvoda pralnice od objekta z vgradnjo zaporne armature 2x DN50, praznenje razvoda, priprava za demontažo.</t>
  </si>
  <si>
    <t>Zaustavitev sistema ogrevanja v obstoječem objektu, ki se ruši.</t>
  </si>
  <si>
    <t>2.</t>
  </si>
  <si>
    <t>Ogled obstoječega stanja skupaj z izvajalcem elektro inštalacij in priprava na poseg: ogled in ocena stanja, odklop vse elekrično napajene opreme, ločitev vseh povezanih strojnih in elektro inštalacij.</t>
  </si>
  <si>
    <t>1.</t>
  </si>
  <si>
    <t>A/Ogrevanje, Pohlajevanje, VoKa, Prezračevanje</t>
  </si>
  <si>
    <t>A/SKUPAJ:
Ogrevanje, Pohlajevanje, VoKa, Prezračevanje</t>
  </si>
  <si>
    <t>REKAPITULACIJA</t>
  </si>
  <si>
    <t>-sanitarna keramika (inertni odpad) se ruši in odvaža v sklopu gradbeno rušitenih del</t>
  </si>
  <si>
    <t>-vsa dela prostorsko in terminsko uskladiti z izvajalci ostalih faz na objektu</t>
  </si>
  <si>
    <t xml:space="preserve">B/SKUPAJ OSTALO </t>
  </si>
  <si>
    <t>Izdelava posnetkov tras cevnega razvoda in opreme,.… vris v PZI - za potrebe izdelave PID-a</t>
  </si>
  <si>
    <t>Tlačni preizkus omrežja radiatorskega ogrevanja, izpiranje instalacije, polnenje sistema z mehčano vodo, prednastavitev termostatskih ventilov, izvedba meritev pretokov in nastavitev ventilov za hidravlično uravnoteženje odcepov oz. dvižnih vodov, poiskusno obratovanje, ter poučevanje vzdrževalcev</t>
  </si>
  <si>
    <t>f35x1.5</t>
  </si>
  <si>
    <t>pocink.sistem. cevi, izolirane, vertikalno</t>
  </si>
  <si>
    <t>pocink.sistem. cevi, izolirane, horizontalno</t>
  </si>
  <si>
    <t>Za dimenzijo in tip cevi v prehodu ter smer prehoda:</t>
  </si>
  <si>
    <t>Označba in izdaja certifikata.</t>
  </si>
  <si>
    <t xml:space="preserve">Vse skladno z zahtevami smernic MLAR in SZPV 408 oz.  VKF 15-15 (glej tudi Študijo PV).  </t>
  </si>
  <si>
    <t>Protipožarno ščitenje prehoda inštalacij na prehodih med požarnjimi sektorji/celicami oz. proti ščitenim prostorom in površinam. Izvedbo prilagoditi legi in dimenziji preboja, npr. vgradnja ekspanzijskih zapornih manšet (ena ali par odvisno od lege) oz. vgradnja ekspanzijske zaporna mase v sam preboj ali ostalo,  (&gt;=EI60). Vključno pripadajoč protipožarni vgradni material in premazi.</t>
  </si>
  <si>
    <t>"%"</t>
  </si>
  <si>
    <t>Pripravljalna (odmere, usklajevanje poteka instalacij, zarisovanje,...) in zaključna dela (čiščenje, poučevanje vzdržev., izdelava dokazila o zanesljivosti...). 
'Vrednost definirana kot delež od vsote vrednosti predhodnih kategorij: RADIATORSKO OGREVANJE</t>
  </si>
  <si>
    <t>Drobni material za izvedbo inštalacij (drobni montažni in tesnilni material, fazonski kosi, okvirji,  konzole, ....).  Vrednost definirana kot delež od vsote vrednosti predhodnih podkategorij: RADIATORSKO OGREVANJE</t>
  </si>
  <si>
    <t>B/OSTALO</t>
  </si>
  <si>
    <t xml:space="preserve">A/SKUPAJ RADIATORSKO OGREVANJE </t>
  </si>
  <si>
    <t>komplet</t>
  </si>
  <si>
    <t>Fiksne točke na cevnih razvodih; za par cevi</t>
  </si>
  <si>
    <t>8.</t>
  </si>
  <si>
    <t xml:space="preserve">40x4 </t>
  </si>
  <si>
    <t>TL-40/9-DG</t>
  </si>
  <si>
    <t xml:space="preserve">32x3 </t>
  </si>
  <si>
    <t>TL-32/9-DG</t>
  </si>
  <si>
    <t>ustreza kot npr.: Armstrong Tubolit DG ali enakovredno</t>
  </si>
  <si>
    <t>Izolacija  ogrevno/hladilnih razvodov večplastnih cevi v tlaku in zidnih regah z izolacijskim plaščem - cevaki iz polietilenske pene  z zaprtocelično strukturo in zaščitno folijo; za cevi dimenzije :</t>
  </si>
  <si>
    <t>Ustreza kot npr.: Uponor MLCP ali enakovredno</t>
  </si>
  <si>
    <t xml:space="preserve">Večplastne MLC cevi v palicah (PE-RT-vezni sloj-vzdolžno prekrivno varjen aluminij-vezni sloj-PE-RT, obratovalna temp. 0-80st.C, PN10, komplet ves spojni material - vsemi fazonskimi kosi; </t>
  </si>
  <si>
    <t xml:space="preserve">Večplastne cevi v kolutu (PE-RT-vezni sloj-vzdolžno prekrivno varjen aluminij-vezni sloj-PE-RT, obratovalna temp. 0-80st.C, PN10, komplet ves spojni material - vsemi fazonskimi kosi; </t>
  </si>
  <si>
    <t xml:space="preserve">25x2.5 </t>
  </si>
  <si>
    <t xml:space="preserve">20x2 </t>
  </si>
  <si>
    <t xml:space="preserve">16x2 </t>
  </si>
  <si>
    <t xml:space="preserve">Večplastne predizolirane (okrogla ekstrudirana cevna izolacija izdelana iz polietilenske pene z zaprto celično strukturo,  d=9mm, s čvrsto, brezšivno zunanjo folijo) cevi v kolutu (PE-RT-vezni sloj-vzdolžno prekrivno varjen aluminij-vezni sloj-PE-RT, obratovalna temp. 0-80st.C, PN10, komplet ves spojni material - vsemi fazonskimi kosi; </t>
  </si>
  <si>
    <t>oprema</t>
  </si>
  <si>
    <t>d=32mm</t>
  </si>
  <si>
    <t>Ustreza kot. Npr.: Armaflex ACE plus; cevaki, za opremo plošče ACE+-19-99/E samolepilna izvedba ali enakovredno</t>
  </si>
  <si>
    <r>
      <t xml:space="preserve">Izolacija razvodov pocinkanih cevi iz ogljikovega jekla in opreme v medstropovjih in instalacijskem jašku z izolacijskim plaščem iz sintetičnega kavčuka - cevaki in plošče, z zaprto celično strukturo, koeficient toplotne prevodnosti </t>
    </r>
    <r>
      <rPr>
        <sz val="11"/>
        <color indexed="8"/>
        <rFont val="Antique Olive"/>
        <family val="2"/>
      </rPr>
      <t>ƛ</t>
    </r>
    <r>
      <rPr>
        <sz val="11"/>
        <color indexed="8"/>
        <rFont val="Calibri"/>
        <family val="2"/>
        <charset val="238"/>
      </rPr>
      <t>≤</t>
    </r>
    <r>
      <rPr>
        <sz val="11"/>
        <color indexed="8"/>
        <rFont val="Arial CE"/>
        <charset val="238"/>
      </rPr>
      <t xml:space="preserve">0.033W/mK, in koeficient odpora difuzije vodne pare </t>
    </r>
    <r>
      <rPr>
        <sz val="11"/>
        <color indexed="8"/>
        <rFont val="Calibri"/>
        <family val="2"/>
        <charset val="238"/>
      </rPr>
      <t xml:space="preserve">µ≥ </t>
    </r>
    <r>
      <rPr>
        <sz val="11"/>
        <color indexed="8"/>
        <rFont val="Arial CE"/>
        <charset val="238"/>
      </rPr>
      <t>10.000, komplet s samolepilnimi trakovi, originalnimi cevnimi nosilci, objemkami in lepilom; za cevi in opremo:</t>
    </r>
  </si>
  <si>
    <t xml:space="preserve">Ustreza kot npr.: oprema Sikla ali enakovredno </t>
  </si>
  <si>
    <t>Obešalni in pritrdilni material za pocinkane sistemske cevi iz add. 1; vsi tipi nosilnih konstrukcij, obešal, cevnih objemk, drsnih podpor…..</t>
  </si>
  <si>
    <t xml:space="preserve">Ustreza kot npr.: Geberit ali enakovredno </t>
  </si>
  <si>
    <t>Pocinkane sistemske cevi iz ogljikovega jekla,  po DIN-u EN 10305, zunaj galvansko cinkane Fe/Zn 8B, komplet z vsemi fazonskimi kosi za Mapress spoje, tesnilni obroči CIIR črn, -30/+120st.C</t>
  </si>
  <si>
    <t>CEVNI RAZVODI</t>
  </si>
  <si>
    <t>Ustreza kot npr.: Danfoss ali enakovredno</t>
  </si>
  <si>
    <r>
      <t>Termostatska glava</t>
    </r>
    <r>
      <rPr>
        <sz val="11"/>
        <rFont val="Arial CE"/>
        <charset val="238"/>
      </rPr>
      <t>, ojačana izvedba za javne objekte, z možnostjo blokiranja in omejevanja temperature, varnostnim vijakom proti demontaži, plinsko polnjenje; kompatibilna z integriranim term. ventilom v sklopu dobave vseh radiatorjev.</t>
    </r>
  </si>
  <si>
    <t>dim.:1800x750mm</t>
  </si>
  <si>
    <t>Ustreza Vogel&amp;Noot tip BAWA-T VM, termostatski ventil Danfoss ali enakovredno</t>
  </si>
  <si>
    <t>Dizajn kopalniški radiatorji, izdelan iz dvojnih prečnih jeklenih cevi f22mm (spredaj in zadaj), vertikalnih jeklenih cevi f30mm, za delovni tlak do 10bar, preizkusni 13bar, opremljen s kotnim sredinskim priključkom - armaturo DN15 - prednastavljiv termostatski ventil s term. glavo in dušilni ventil na povratku, okrasni pokrov za priključno armaturo v barvi radiatorja, odzračno pipico, konzolami in čepom, osnovni RAL (9016).</t>
  </si>
  <si>
    <t>dim.:1100x500mm</t>
  </si>
  <si>
    <t>Ustreza Vogel&amp;Noot tip DION-VM, termostatski ventil Danfoss ali enakovredno</t>
  </si>
  <si>
    <t>Kopalniški radiatorji izdelan iz jeklenih cevi 20/1mm in 50x30/2mm za delovni tlak do 10bar, preizkusni 13bar, opremljen s kotnim sredinskim priključkom - armaturo DN15 - prednastavljiv termostatski ventil s term. glavo in dušilni ventil na povratku, okrasni pokrov za priključno armaturo v barvi radiatorja, odzračno pipico, konzolami in čepom, osnovni RAL (9016).</t>
  </si>
  <si>
    <t xml:space="preserve">H=900 </t>
  </si>
  <si>
    <t xml:space="preserve">H=600 </t>
  </si>
  <si>
    <t>Ustreza kot npr.: Vogel&amp;Noot ali enakovredno</t>
  </si>
  <si>
    <t>Radiatorski nosilci, zidni, za višine (do dolžine rad. 1600  2 konzoli nad to dolžino 3 konzole; vsi tipi nosilcev</t>
  </si>
  <si>
    <t>L=600</t>
  </si>
  <si>
    <t>L=400</t>
  </si>
  <si>
    <t>22VM/900</t>
  </si>
  <si>
    <t>21VM/900</t>
  </si>
  <si>
    <t>11VM/900</t>
  </si>
  <si>
    <t>L=1400</t>
  </si>
  <si>
    <t>L=1320</t>
  </si>
  <si>
    <t>22VM/600</t>
  </si>
  <si>
    <t>L=1200</t>
  </si>
  <si>
    <t>L=1120</t>
  </si>
  <si>
    <t>L=920</t>
  </si>
  <si>
    <t>21VM/600</t>
  </si>
  <si>
    <t>Ustreza kot npr.: Vogel&amp;Noot tip T6 ali enakovredno</t>
  </si>
  <si>
    <r>
      <t>Jekleni pločevinasti (d=1.25mm/EN442-1) ploščati kompaktni radiatorji, za delovni tlak do 10bar, preizkušen na tlak 13bar, max. delovna temp. 110</t>
    </r>
    <r>
      <rPr>
        <sz val="11"/>
        <rFont val="Calibri"/>
        <family val="2"/>
        <charset val="238"/>
      </rPr>
      <t>⁰</t>
    </r>
    <r>
      <rPr>
        <sz val="11"/>
        <rFont val="Arial CE"/>
        <family val="2"/>
        <charset val="238"/>
      </rPr>
      <t>C, površinsko zaščiteni z žganim dvoslojnim okolju prijaznim premazom, izvedenim z elektrostatičnim nanosom praškastega materiala po DIN55900, izvedba  s 4x 1/2" NN priključki + kotno armaturo 2x 3/4" spodaj na sredini, integriran termostatski ventil s prednastavitvijo, brez termostatske glave, s kotnimi sredinskimi priključki (G1/2") za dvocevni sistem, odzračevalno pipico in čepom ter stranskima letvama in pokrovom.</t>
    </r>
  </si>
  <si>
    <t>GRELNA TELESA</t>
  </si>
  <si>
    <t>-zajeta vsa oprema od razdelilne postaje dalje</t>
  </si>
  <si>
    <t xml:space="preserve">A/RADIATORSKO OGREVANJE </t>
  </si>
  <si>
    <t>B/SKUPAJ OSTALO</t>
  </si>
  <si>
    <t>-za vso opremo (razen posebej označenih izjem) upoštevati dobavo, montažo, spojni, tesnilni in pritrdilni material</t>
  </si>
  <si>
    <t>Tlačni preizkus omrežja talnega ogrevanja, izpiranje instalacije, polnenje sistema z mehčano vodo, nastavitev pretokov po posameznih zankah, poiskusno obratovanje, ter poučevanje vzdrževalcev</t>
  </si>
  <si>
    <t>f42x1.5</t>
  </si>
  <si>
    <t>f54x1.5</t>
  </si>
  <si>
    <t>Pripravljalna (odmere, usklajevanje poteka instalacij, zarisovanje,...) in zaključna dela (čiščenje, poučevanje vzdržev., izdelava dokazila o zanesljivosti...). 
'Vrednost definirana kot delež od vsote vrednosti predhodnih kategorij: TALNO OGREVANJE</t>
  </si>
  <si>
    <t>Drobni material za izvedbo inštalacij (drobni montažni in tesnilni material, fazonski kosi, okvirji,  konzole, ....).  Vrednost definirana kot delež od vsote vrednosti predhodnih podkategorij: TALNO OGREVANJE.</t>
  </si>
  <si>
    <t>A/SKUPAJ TALNO OGREV./POHLAJ.</t>
  </si>
  <si>
    <t>Ustreza kot npr. Uponor Comfort E, 160W/m2, termostat z gumbom T-85 ali enakovredno</t>
  </si>
  <si>
    <t>Aogrevna=14m2</t>
  </si>
  <si>
    <t>Sistem električnega talnega ogrevanja, za vgradnjo na estrih, ogrevalni kabel debeline 3mm, ki je pritrjen na plastično mrežo, en hladni konec, dvožilni, 230V, 50Hz, izolacija žil PEX, zunanji plašč PVC 90st.C, nazivna temperatura 65st.C, IEC800 standard,  podometna razvodnica f60, 2x cev f16mm od razvodnice do ogrevalne površine, prostorski termostat in ostali povezovalni, pritrdilni in fiksirni material</t>
  </si>
  <si>
    <t>EL. TALNO OGREVANJE</t>
  </si>
  <si>
    <t>Ustreza kot npr.: Uponor Vario PLUS termopogon NC 230V M30x1,5 ZN ali enakovredno</t>
  </si>
  <si>
    <t>230 V, z označeno pozicijo (odprto/zaprto), primeren za vgradnjo na Uponor Vario Plus razdelilce ali Uponor balansirne ventile. Če ni napajanja, je termopogon zaprt. Zaščiteno proti pršeči vodi, stopnja zaščite IP54. 
Primerno za delovanje pri temperaturi okolice do 60°C. 
Priključni navoj M30x1.5 mm - zunanji.
Višina: 54 mm
Skladnost: CE</t>
  </si>
  <si>
    <t>Termopogoni, 230V, žični</t>
  </si>
  <si>
    <t>15.</t>
  </si>
  <si>
    <t>Ustreza kot npr.: Uponor Vario S termopogon NC 230V M30x1,5 NN ali enakovredno</t>
  </si>
  <si>
    <t>230 V, z označeno pozicijo (odprto/zaprto), primeren za vgradnjo na Uponor Vario S razdelilce. Če ni napajanja, je termopogon zaprt. Zaščiteno proti pršeči vodi, stopnja zaščite IP54. 
Primerno za delovanje pri temperaturi okolice do 60°C. 
Priključni navoj M30x1.5 mm - notranji.
Višina: 56 mm
Skladnost: CE</t>
  </si>
  <si>
    <t>14.</t>
  </si>
  <si>
    <t>Ustreza kot npr.: Uponor Base digitalni termostat T-27 230V RAL9016 ali enakovredno</t>
  </si>
  <si>
    <t xml:space="preserve"> - LCD zaslon s prikazom temperature z velikimi številkami
- posebna elektronika (triac) zagotavlja, da termostat deluje popolnoma neslišno
- kapacitivne tipke na sprednjem delu in steklena prednja površina za lažje čiščenje
- način delovanja: komfortni / ekonomični
- preizkusni test termpogonov
- opcija priklopa oddaljenega tipala (naročiti posebej 1071684)
--- Načini delovanja tipal: notranji, zunanji, notranji + zunanji
- montaža: na steno in v standardno evropsko ohišje/dozo
- prijazno in enostavno ožičenje/povezava s priključnimi moduli Uponor Base X-23 in Uponor Base 
Flexiboard X-24, X-25, X-26 in X-27
- stopnja zaščite: IP 30</t>
  </si>
  <si>
    <t>Digitalni termostat, 230V, žični</t>
  </si>
  <si>
    <t>13.</t>
  </si>
  <si>
    <t>Ustreza kot npr.: Uponor Base Flexiboard modul X-24 6x 230V ali enakovredno</t>
  </si>
  <si>
    <t xml:space="preserve"> - za največ 6 sobnih termostatov (230V)
- za največ 12 termopogonov (230V)
- rotacijsko stikalo kanala za hitro nastavitev termopogona
- zaščita proti preobremenitvi
- moč: 10VA
- stopnja zaščite: IP40
Sestoji iz:
- Uponor Base krmilnika X-24
- montažnega materiala</t>
  </si>
  <si>
    <t>Priključni modul, 230V</t>
  </si>
  <si>
    <t>12.</t>
  </si>
  <si>
    <t>Ustreza kot npr.: Uponor Vario PLUS izolacijski set ali enakovredno</t>
  </si>
  <si>
    <t>Izolacija za razdelilec
- debelina izolacije 19mm, 0,038 W/mK
- dolžina 66mm
- požarna klasifikacija BLs3do (EN 13501-1)</t>
  </si>
  <si>
    <t xml:space="preserve">Izolacijski set za razdelilec </t>
  </si>
  <si>
    <t>11.</t>
  </si>
  <si>
    <t>Ustreza kot npr.: Uponor Multi držalo loka, plastično 14-17 ali enakovredno</t>
  </si>
  <si>
    <t>Izdelano iz proti udarcem odporni plastiki. Služi kot opora/držalo cevem pri 90° lokih v predelu razdelilca.</t>
  </si>
  <si>
    <t>Držalo loka, plastično</t>
  </si>
  <si>
    <t>10.</t>
  </si>
  <si>
    <t>Ustreza kot npr. Uponor Multi obložna folija PE 50m 150x10mm ali enakovredno</t>
  </si>
  <si>
    <t>Za vgradnjo med estrihom in mejnimi gradbenimi deli (stena, ...), za talne konstrukcije v skladu z DIN 18560 in DIN EN 1264; z večkratno perforacijo za lažje odstranjevanje, zadnja stran samolepilna, sprednja stran s PE folijo in samolepilnim trakom, ki omogoča izdelavo tesnega spoja med obložno folijo in izolacijo ter natančno vgradnjo v kotih/vogalih; posebej primerno za samorazlivne estrihe.
Material: zaprto celični polietilen PE-LD
Razred gradbenega material: B2
Barva: modra</t>
  </si>
  <si>
    <t xml:space="preserve">Obložna folija PE </t>
  </si>
  <si>
    <t>9.</t>
  </si>
  <si>
    <t>Ustreza kot npr.: Uponor Multi zaščitna cev max 20mm 300x5mm ali enakovredno</t>
  </si>
  <si>
    <t>Izdelana iz PE-LD, vzdolžno prerezana. Namenjena za zaščito cevi do dimenzije 20 mm pri prehodih skozi dilatacijska polja.
Dolžina: 300 mm</t>
  </si>
  <si>
    <t xml:space="preserve">Zaščitna cev </t>
  </si>
  <si>
    <t>Ustreza kot npr.: Uponor Nubos folija 14-16mm 1447x900x18mm ali enakovredno</t>
  </si>
  <si>
    <t>Sistemska plošča brez izolacije. Vakuumsko oblikovana PS globoko vlečena folija izdelana iz proti udarcu odpornega polistirena z integriranimi pritrdilnimi čepki za enakomeren razmak med cevmi in natančno vgradnjo sistemskih cevi na zahtevano višino. Globoko vlečena folija se prekriva na dveh straneh; ko je položena v vzdolžni smeri, potem je folija neprekinjena. Za vgradnjo na vrh toplotne izolacije.
Razmak med cevmi pri pravokotni smeri: RA 5.5 – 11 – 16,5 – 22 – 27.5 – 33 cm
Razmak med cevmi v diagonalni smeri: RA 7.5 – 15 – 22.5 – 30 cm
Dimenzija sistemske plošče/folije: 1447 x 900 m</t>
  </si>
  <si>
    <t>Sistemska plošča 14-16mm</t>
  </si>
  <si>
    <t xml:space="preserve">Uponor Vario podometna omarica IW 1000x730x110mm </t>
  </si>
  <si>
    <t xml:space="preserve">Uponor Vario podometna omarica IW 850x730x110mm </t>
  </si>
  <si>
    <t xml:space="preserve">Uponor Vario podometna omarica IW 700x730x110mm </t>
  </si>
  <si>
    <t xml:space="preserve">Uponor Vario podometna omarica IW 550x730x110mm </t>
  </si>
  <si>
    <t>Ustreza kot npr. Uponor podometne omarice ali enakovredno</t>
  </si>
  <si>
    <t>Kompletna omarica z okvirjem in vrati za podometno vgradnjo.
- globina: 110mm, možnost razširitve na 150mm
- višina nastavljiva: 730 - 930 mm
- maksimalna višina tal: 200mm
- material: galvanizirano jeklo
- okvir in vrata praškasto barvana (bela RAL 9010)
- vrata z zapiralom</t>
  </si>
  <si>
    <t>Podometne omarice</t>
  </si>
  <si>
    <t>Ustreza kot npr.: Uponor vijačna spojka MLC 16-3/4"FT Euro ali enakovredno</t>
  </si>
  <si>
    <t>Vijačna spojka izdelana iz medenine, matica in notranji del galvansko zaščitena. Za priklop Uponor MLC cevi na razdelilce (npr. na Uponor razdelilec H). Notranji navoj 3/4" eurokonus izdelan v skladu s standardom DIN EN ISO 228-1. Funkcija varnosti pri tlačnem preizkusu. Izdelava spoja brez posnetja cevi.</t>
  </si>
  <si>
    <t>Vijačna spojka MLC 16-3/4"FT Euro</t>
  </si>
  <si>
    <t>Ustreza kot npr.: Uponor Vario balansirni ventil G1 - Rp1 ali enakovredno</t>
  </si>
  <si>
    <t>montaža med kotnimi krogelnimi ventili in razdelilnikom</t>
  </si>
  <si>
    <t>Za hidravlično balansiranje in zapiranje dovoda/povratka Uponor Vario Plus razdelilca. Sestoji iz:
- G 1/Rp1 dovodnega regulacijskega ventila za hidravlično balansiranje in neodvisno zapiranje/odpiranje razdelilca, vključno z ročko in prikazom za nastavitev/zapiranje.
kvs vrednost: 5,4 m³/h
- G1/Rp1 povratnega ventila za zapiranje/odpiranje razdelilca, vključno z ročko in prikazom zapiranja; uporaben za Uponorjev termopogon za plastični razdelilec.
kvs vrednost: 6,4 m³/h 
V kombinaciji z Uponorjevimi termopogoni za plastični razdelilec znaša kvs vrednost 4,8 m³/h.
Priključni ventil se lahko uporablja za krmiljenje posamičnih con.
Material: ohišje izdelano iz medenine, ročki izdelani iz poliamida.
Maksimalni preizkusni tlak: 10 barov (voda)</t>
  </si>
  <si>
    <t>Balansirni ventil G1 - Rp1</t>
  </si>
  <si>
    <t xml:space="preserve">Ustreza kot npr.: Uponor Vario krogelni ventil kotni Rp 1" - G1 ali enakovredno </t>
  </si>
  <si>
    <t>Za ploščato tesnenje kotnega priključka 1" ZN na Uponor razdelilec. Set sestoji iz dveh medeninastih krogelnih kotnih ventilov, ki imata modro in rdečo ročko, medenina galvansko ponikljana.
Dolžina, ki se mora upoštevati pri izračunu potrebnega prostora:
125 mm + dolžina razdelilca.</t>
  </si>
  <si>
    <t xml:space="preserve">Krogelni ventil kotni Rp 1" - G1 </t>
  </si>
  <si>
    <t xml:space="preserve">Uponor Vario M razdelilec FM 14xG3/4 euro </t>
  </si>
  <si>
    <t xml:space="preserve">Uponor Vario M razdelilec FM 13xG3/4 euro </t>
  </si>
  <si>
    <t xml:space="preserve">Uponor Vario M razdelilec FM 10xG3/4 euro </t>
  </si>
  <si>
    <t xml:space="preserve">Uponor Vario M razdelilec FM 9xG3/4 euro </t>
  </si>
  <si>
    <t xml:space="preserve">Uponor Vario M razdelilec FM 7xG3/4 euro </t>
  </si>
  <si>
    <t xml:space="preserve">Uponor Vario M razdelilec FM 5xG3/4 euro </t>
  </si>
  <si>
    <t xml:space="preserve">Uponor Vario M razdelilec FM 3xG3/4 euro </t>
  </si>
  <si>
    <t>Ustreza kot npr.: Uponor Vario M plastični razdelilci z merilci pretoka ali enakovredno</t>
  </si>
  <si>
    <t>Razdelilec, izdelan iz s steklenimi vlakni ojačanega poliamida, priklop z desne ali leve strani G1 s pomočjo ploščatega tesnjenja, dovodni del z merilci pretoka za nastavljanje in zapiranje, povratni del z ventili in ročko, pripravljeno za termopogone št. 1087778 (24V)
in št. 1087763 (230V), z integrirano polnilno-izpustno pipo in odzračevalnim ventilom na dovodu in povratku, s 3/4“ eurokonus priključkom za priklop zank, razmak med odcepi 50 mm, razmak med dovodom in povratkom 225 mm.
maks. tlak: 6 bar
maks. temperatura: 60°C
material: s steklenimi vlakni ojačan poliamid</t>
  </si>
  <si>
    <t>Plastični razdelilci z merilci pretoka</t>
  </si>
  <si>
    <t>Ustreza kot npr.: Uponor cev Comfort Pipe PLUS 16x2,0 ali enakovredno</t>
  </si>
  <si>
    <t>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 E v skladu s standardom DIN EN 13501-1</t>
  </si>
  <si>
    <t>Cev za talno ogrevanje, PE-Xa, 16x2,0 kolut 640m</t>
  </si>
  <si>
    <t>OPREMA TALNEGA OGREV.</t>
  </si>
  <si>
    <t>Fiksne točke - podpore na cevnih razvodih; za par cevi</t>
  </si>
  <si>
    <t xml:space="preserve">50x4.5 </t>
  </si>
  <si>
    <t>TL-50/13-DG</t>
  </si>
  <si>
    <t>TL-40/13-DG</t>
  </si>
  <si>
    <t>Armstrong Tubolit DG</t>
  </si>
  <si>
    <t>25x2.5</t>
  </si>
  <si>
    <t xml:space="preserve">Ustreza kot npr.: Armaflex ACE plus; cevaki, za opremo plošče ACE+-19-99/E samolepilna ali enakovredno izvedba </t>
  </si>
  <si>
    <t>A/TALNO OGREVANJE</t>
  </si>
  <si>
    <t>A/SKUPAJ TALNO OGREVANJE</t>
  </si>
  <si>
    <t>Zagon sistemov s strani pooblaščenega serviserja dobavljene opreme, nastavitev parametrov sistema glede na zahteve naročnika, šolanje uporabnika.</t>
  </si>
  <si>
    <t>f19,05 mm</t>
  </si>
  <si>
    <t>bakrene cevi, izolirane, horizontalno</t>
  </si>
  <si>
    <t>f15,88 mm</t>
  </si>
  <si>
    <t>f9,52 mm</t>
  </si>
  <si>
    <t>-stena d=25cm , preboj D=&lt; Φ150mm</t>
  </si>
  <si>
    <t>Za podano debelino konstrukcije in dimenzijo preboja:</t>
  </si>
  <si>
    <t xml:space="preserve">Vrtanje prebojev (lukenj) skozi betonske stene, z uporabo vrtalnega stroja z diamantno krono. </t>
  </si>
  <si>
    <t>Pripravljalna (odmere, usklajevanje poteka instalacij, zarisovanje,...) in zaključna dela (čiščenje, poučevanje vzdržev., izdelava dokazila o zanesljivosti...). 
'Vrednost definirana kot delež od vsote vrednosti predhodnih kategorij: HLAJENJE IN DOGREVANJE</t>
  </si>
  <si>
    <t>Drobni material za izvedbo inštalacij (drobni montažni in tesnilni material, fazonski kosi, okvirji,  konzole, ....).  Vrednost definirana kot delež od vsote vrednosti predhodnih podkategorij: KONVEKTORSKO HLAJENJE IN DOGREVANJE</t>
  </si>
  <si>
    <t xml:space="preserve">A/ SKUPAJ HLAJENJE IN DOGREVANJE </t>
  </si>
  <si>
    <t>skladno z navodili proizvajalca</t>
  </si>
  <si>
    <t xml:space="preserve">Po končani montaži čiščenje in vakumiranje freonske instalacije, tlačni preizkus instalacije (dušik, N2 - 24ur, 40bar), izdaja zapisnika, polnjenje sistema s hladilnim sredstvom R32, </t>
  </si>
  <si>
    <t xml:space="preserve"> Ustreza kot npr.: Prodaja MGK d.o.o., tip PS 10 ali enakovredno</t>
  </si>
  <si>
    <t>-dim. (ŠxVxG) = cca. 540x135x55 [mm]</t>
  </si>
  <si>
    <t>Vključno začasni gradbiščni pokrov, končna snemljiva bela zaščitna maska/vratca iz UV obstojene umetne mase, z zakritim sistemom pritrjevanja oz. z "zaskočniki., Tip PS 10, Prodaja MGK d.o.o.</t>
  </si>
  <si>
    <t>Podometna kaseta iz umetne mase, za pripravo priključkov predinštalacije "split in VRV" klima enot. Tipski izdelek, prilagojen načinu vgradnje (masivni zid oz. suhomontažna stena; pred naročilom preveri!). Ohišje kot lovilna posoda za kondenzat z univerzalnimi priključki levo in desno</t>
  </si>
  <si>
    <t>Podkonstrukcija mora zagotoviti, da je zunanja enota nameščena min. 30cm od fasade</t>
  </si>
  <si>
    <t xml:space="preserve">Konstrukcija za namestitev zunanje enote na zunanji zid (opeka/beton + kontaktna fasada), iz pocinkanih jeklenih profilov, vse vsaj v vroče cinkani izvedbi, dosežena mora biti ustrezna vremenska odpornost. Sestav iz tipskih elementov sistemskega programa (mont. profili, ploščice, sidrni vijaki, navojne palice, jeklenice, napenjala…)  </t>
  </si>
  <si>
    <t>Dodatna zaščita cevovodov na prostem (par cevi s tovarniško in dodatno izolacijo) izven objekta, oplaščeno z aluminijastim (Alu) oklepom z vodotesnimi spoji.</t>
  </si>
  <si>
    <t xml:space="preserve">Ustreza: Plošče, samolepilna izvedba, za opremo ACE Plus/P-32-99/EA </t>
  </si>
  <si>
    <t>Dodatna izolacija vidnih bakrenih cevovodov (par bakrenih cevi s tovarniško izolacijo) izven objekta z izolacijskimi ploščami iz elastomerne pene na osnovi sintetične gume - cevaki in plošče, z zaprto celično strukturo, koeficient toplotne prevodnosti ƛ≤0.035W/mK, in koeficient odpora difuzije vodne pare µ≥ 10.000, komplet s samolepilnimi trakovi, lepilom; za cevi in opremo:</t>
  </si>
  <si>
    <t>Pocinkana kabelska polica, brez pokrova, širine 10cm, za polaganje Cu instalacij znotraj objekta, za montažo na steno oz. strop, ves pritrdilnim materialom in profili</t>
  </si>
  <si>
    <t>zunanji premer R 3/8 (9,52 mm)</t>
  </si>
  <si>
    <t>zunanji premer R 1/4 (6,35 mm)</t>
  </si>
  <si>
    <t>Vključno izdelava elektro-krmilne povezave med zunanjo in notranjo enoto ; 4 x 1,5mm2</t>
  </si>
  <si>
    <t>*bakrene povezave in izvedba le-teh med zunanjo in notranjimi enotami morajo biti v skladu z navodili in shemami proizvajalca oz. dobavitelja opreme. Ustrezati morajo vsem dolžinskim omejitvam in po končani montaži ustrezno preverjena, očiščena in zvakuumirana..</t>
  </si>
  <si>
    <r>
      <t xml:space="preserve">Cevovodi iz bakrenih cevi za povezavo hladilnih naprav po navodilih proizvajalca, s tovarniško (manjše dimenzije) ali dodatno izolacijo (večje dimenzije), po EN 12735-1, trdo spojeni v atmosferi z uporabo zaščitnega plina </t>
    </r>
    <r>
      <rPr>
        <u/>
        <sz val="9"/>
        <color theme="1"/>
        <rFont val="Calibri"/>
        <family val="2"/>
        <charset val="238"/>
        <scheme val="minor"/>
      </rPr>
      <t>(dušik - N2)</t>
    </r>
    <r>
      <rPr>
        <sz val="9"/>
        <color theme="1"/>
        <rFont val="Calibri"/>
        <family val="2"/>
        <charset val="238"/>
        <scheme val="minor"/>
      </rPr>
      <t>, vključno s fitingi, tesnilnim in dodajnim materialom, zunaj objekta z dodatno UV in fizično zaščito (proti direktnemu sončnemu obsevanju in fizičnim poškodbam izolacije), ustreznih dimenzij:</t>
    </r>
  </si>
  <si>
    <t xml:space="preserve">Obešalni in pritrdilni material za montažo notranjih stenskih in kasetnih enot </t>
  </si>
  <si>
    <t>Tip notranje kasetne enote: FFA35A9 + maska BYFQ60CW v beli barvi + BRC7F530W IR daljinski upravljalnik</t>
  </si>
  <si>
    <t>Tio notranje stenske enote: PERFERA CTXM15R + IR daljinski upravljalnik</t>
  </si>
  <si>
    <t>Tip zunanje enote: 2MXM50A</t>
  </si>
  <si>
    <t>Ustreza kot npr. DAIKIN ali enakovredno</t>
  </si>
  <si>
    <t>Freonski priključki: Cu 6.35/9.52 mm</t>
  </si>
  <si>
    <t>Zvočni tlak (V / N / tiho): 34 / 30 / 25 dB(A)</t>
  </si>
  <si>
    <t>Teža maske: 2.8 kg</t>
  </si>
  <si>
    <t>Teža enote: 16.0 kg</t>
  </si>
  <si>
    <t>Dimenzije maske (V x Š x G): 46 x 620 x 620 mm</t>
  </si>
  <si>
    <t>Dimenzije enote (V x Š x G): 260 x 575 x 575 mm</t>
  </si>
  <si>
    <t>Hladilno sredstvo: R32 / R410a</t>
  </si>
  <si>
    <t>Električno napajanje enote: 1~, 230V/50Hz</t>
  </si>
  <si>
    <t>Pretok zraka (V / S / N / tiho): 10.0 / 8.5 / 6.5 m3/min</t>
  </si>
  <si>
    <t>Notranja kasetna enota:</t>
  </si>
  <si>
    <t>Zvočni tlak (V / S / N / tiho): 41 / 33 / 25 / 19 dB(A)</t>
  </si>
  <si>
    <t>Teža: 10.0 kg</t>
  </si>
  <si>
    <t>Dimenzije (V x Š x G): 295 x 778 x 272 mm</t>
  </si>
  <si>
    <t>Hladilno sredstvo: R32</t>
  </si>
  <si>
    <t>Pretok zraka (V / S / N / tiho): 10.5 / 7.5 / 5.7 / 4.3 m3/min</t>
  </si>
  <si>
    <t>Notranja stenska enota:</t>
  </si>
  <si>
    <t>Maksimalna višinska razlika med notranjimi enotami: 7.5m</t>
  </si>
  <si>
    <t>Maksimalna višinska razlika med zunanjo in notranjo enoto: 15m</t>
  </si>
  <si>
    <t>Maksimalna dolžina freonskih instalacij: 20m / notranjo enoto ; 30m skupno</t>
  </si>
  <si>
    <t>Freonski priključki: 1 x (Cu 6.35/9.52mm) ; 1 x (Cu 6.35/12.70mm)</t>
  </si>
  <si>
    <t>Zvočni tlak: 48 dB(A)</t>
  </si>
  <si>
    <t>Teža: 41 kg</t>
  </si>
  <si>
    <t>Dimenzije (V x Š x G): 552 x 852 x 350 mm</t>
  </si>
  <si>
    <t>Količina hladilnega sredstva v zunanji enoti: 1.15 kg</t>
  </si>
  <si>
    <t>Območje delovanja - hlajenje: od -10°C do +46°C</t>
  </si>
  <si>
    <t>Območje delovanja - ogrevanje: od -15°C do +24°C</t>
  </si>
  <si>
    <t>Priporočeno varovanje enote: 16A</t>
  </si>
  <si>
    <t>Nominalna priključna moč: 1.25kW</t>
  </si>
  <si>
    <t>Zunanja enota:</t>
  </si>
  <si>
    <t>Energijski razred - ogrevanje: A</t>
  </si>
  <si>
    <t>SCOP: 3.80</t>
  </si>
  <si>
    <t>Ogrevalna moč: 5.2kW</t>
  </si>
  <si>
    <t>Energijski razred - hlajenje: A++</t>
  </si>
  <si>
    <t>SEER: 6.53</t>
  </si>
  <si>
    <t>Hladilna moč: 5.0kW</t>
  </si>
  <si>
    <t>Nominalni tehnični podatki sistema (EN14825):</t>
  </si>
  <si>
    <t>Enota lahko deluje z brezžičnim daljinskim upravljalnikom (v standardni dobavi enote), na razpolago pa so mnoge druge opcije krmilja in kontrole (oddaljena tipala, CNS vmesniki, lokalni krmilniki, ipd.). Enota je standardno dobavljena tudi z vmesnikom za priklop na Wlan omrežje preko aplikacije Onecta, z možnostjo glasovnega upravljanja preko Amazon Alexa ali Google Assistant.</t>
  </si>
  <si>
    <t>Enota ima vgrajeno IR tipalo za zaznavanje temperature delov prostora ter oseb v prostoru. S pomočjo tipala lahko samodejno usmeri curek zraka za doseganje enakomerne temperature v prostoru in/ali usmeri curek zraka stran od oseb v prostoru.</t>
  </si>
  <si>
    <t>Na izpihu zraka so vgrajene motorizirane lamele v horizontalni in vertikalni smeri. Izpih zraka v hlajenju je možen pod strop, v ogrevanju pa navpično navzdol.</t>
  </si>
  <si>
    <t>Pod enoto je nameščeno korito za zbiranje kondenzata z odprtino za namestitev kondenzne cevi.</t>
  </si>
  <si>
    <t>Na zajemu zraka je nameščen snemljivi, pralni sintetični "long-life" filter (filter za dolgo življensko dobo) ter "Flash streamer" elektronski plazma filter za uničevanje vonjev ter ostalih strupenih elementov (bakterije, virusi...)</t>
  </si>
  <si>
    <t>Ventilator je ti. "Multi Blade" centrifugalni, z več lopaticami, z dvojnim sesanjem, statično in dinamično balansiran za nizki hrup in maksimalni izkoristek. Motor ventilatorja je brezkrtačni DC brezstopenjski (inverter).</t>
  </si>
  <si>
    <t>Izmenjevalnik toplote je iz bakrenih cevi in nanje navlečenih aluminijastih lamel.</t>
  </si>
  <si>
    <t>Ohišje enote je iz toge ABS plastike, stilsko oblikovano, ustrezno protikondenčno in toplotno izolirano.</t>
  </si>
  <si>
    <t>Notranja stilska enota, visoko-stenske izvedbe (vgradnja na steno) z dekorativno masko, z zajemom zraka iz zgornje strani ter vpihom navzdol.</t>
  </si>
  <si>
    <t>Notranja stenska enota</t>
  </si>
  <si>
    <t>Enota lahko deluje z brezžičnim daljinskim upravljalnikom (standardno dobavljivo), na razpolago pa so mnoge druge opcije krmilja in kontrole (oddaljena tipala, CNS vmesniki, lokalni krmilniki, ipd.)</t>
  </si>
  <si>
    <t>Pod enoto je nameščeno korito za zbiranje kondenzata z odprtino za namestitev kondenzne cevi. V enoti je standardno vgrajena črpalka za odvod kondenzata, s tlačno višino min. 750mm.</t>
  </si>
  <si>
    <t>Na zajemu zraka je nameščen snemljivi, pralni sintetični "long-life" filter (filter za dolgo življensko dobo).</t>
  </si>
  <si>
    <t>Dekorativni panel iz toge ABS plastike, stilske izvedbe, ustrezno protikondenčno in toplotno izolirano, zunanji, vidni del, pa je dodatno prašno barvano, v beli ali sivi barvi (po izbiri arhitekta).</t>
  </si>
  <si>
    <t>Ohišje enote (skriti del) je iz panelov iz pocinkane pločevine, ustrezno protikondenčno in toplotno izolirano.</t>
  </si>
  <si>
    <t>Notranja kasetna enota, za vgradnjo v spuščeni strop (ali vidno pod strop), s stilsko dekorativno masko (popolnoma poravnano s stropom), z zajemom zraka iz spodnje strani ter vpihom v štirih smereh (360°). Lopute za izpih zraka so avtomatizirane in jih je dovoljeno tudi zapreti.</t>
  </si>
  <si>
    <t>Notranja kasetna enota</t>
  </si>
  <si>
    <t>Med notranjimi in zunanjo enoto je izvedena še ustrezna komunikacijska povezava, s kablom skladno z navodili proizvajalca, z opletom ali brez, ustreznimi odmiki od morebitnih energetskih in ostalih vodnikov v objektu.</t>
  </si>
  <si>
    <t>Notranje enote so z zunanjo povezane z ustreznimi bakrenimi cevmi ustreznih dimenzij. Cevi morajo biti primerne za uporabo v hladilništvu, vsi lotani spoji morajo biti izvedeni v atmosferi zaščitnega plina (dušik - N2), po končani montaži očiščene, razmaščene in zvakuumirane, skladno z navodili proizvajalca.</t>
  </si>
  <si>
    <t>Sistem kot celota je sestavljen iz ene zunanje in več notranjih enot, zunanja pa je opremljena s spiralnim hermetičnim kompresorjem, popolnoma brezkoračno krmiljenim (INVERTER motor), za zagotavljanje natančnega prilagajanja potrebam po hladilni ali ogrevni moči.</t>
  </si>
  <si>
    <t>Sistem je toplotna črpalka, ki deluje na principu spremenljive količine hladilnega sredstva, z modulacijo vrtljajev brezstopenjsko vodenih kompresorjev in se s tem popolnoma prilagaja potrebam objekta (notranje enote sistema). Omogoča ogrevanje ali hlajenje sistema kot celote.</t>
  </si>
  <si>
    <t>Izpih zraka je horizontalni (bočni).</t>
  </si>
  <si>
    <t>Za odvod kondenzacijske toplote so predvideni (eden ali več) visokoučinkoviti aksialni ventilatorji z DC INVERTER motorjem (brezkoračna regulacija), ki se prilagajajo dejanskim potrebam kondenzatorja oz. uparjalnika.</t>
  </si>
  <si>
    <t>Enota je zračno hlajenja, sestavljena iz izmenjevalnika iz aluminijastih lamel, navlečenih na bakrene cevi. Aluminijaste lamele so dodatno prevlečene s plastjo posebnega akrilnega in hidrofilskega premaza, ki zagotavlja dolgo življensko dobo ob visoki odpornosti na atmosfersko korozijo (kisli dež, sol).</t>
  </si>
  <si>
    <t>Zunanja enota je primerna za zunanjo postavitev, grajena iz ohišja iz pocinkane pločevine, dodatno prašno barvanega (poliestersko termalno, debelina nanosa min. 70μ).</t>
  </si>
  <si>
    <t>Oprema je v tovarni pred odpremo popolnoma testirana skladno z njeno uporabo ter zakoni in smernicami v EU (tlačna trdnost &gt;38bar, elektronski test morebitnega puščanja hladiva, vakuumski test do 2 torr, električni "šok" testi, ipd.).</t>
  </si>
  <si>
    <t>Naprava, ter proizvajalec naprave, sta certificirana po glavnih in priznanih standardih in smernicah in s tem zagotavljata ustrezen nivo kvalitete in skladnost z EU zakonodajo (CE, Eurovent, ISO9001, ISO14001, ipd.)</t>
  </si>
  <si>
    <t>Sistem zunanje reverzibilne zračno hlajene ter več notranjih enot, ti. MULTISPLIT sistema (deljena izvedba), za ogrevanje in hlajenje prostorov z ekološkim hladilnim sredstvom R32.</t>
  </si>
  <si>
    <t xml:space="preserve">MULTISPLIT VRV HLAJENJE IN DOGREVANJE </t>
  </si>
  <si>
    <t>Podkonstrukcija mora zagotoviti, da je zunanja enota nameščeni min. 30cm od fasasde</t>
  </si>
  <si>
    <t>16.</t>
  </si>
  <si>
    <t>skladno z navodili proizvajalca (R410a, predvideno cca. 3,4kg)</t>
  </si>
  <si>
    <t>skladno z navodili proizvajalca (R410a, predvideno cca. 3,2kg)</t>
  </si>
  <si>
    <t>skladno z navodili proizvajalca (R410a, predvideno cca. 3,0kg)</t>
  </si>
  <si>
    <t>Po končani montaži tlačni preizkus instalacije (dušik, N2 - 24ur, 40bar), izdaja zapisnika, vakuumiranje instalacije, ter morebitno dodatno polnjenje sistema s hladilnim sredstvom:</t>
  </si>
  <si>
    <t>- 2 x 0,75mm2 oklopljen kabel za signal oz. komunikacijo</t>
  </si>
  <si>
    <t>*komunikacijska povezava se izvede od zunanje do zanje notranje enote zaporedno! Vzporedna vezava (prekinjanje komunikacijeske povezave, zvezda, ipd.) ni dovoljena.</t>
  </si>
  <si>
    <t>Dobava in montaža signalnih kablov v zaščitnem opletu (pogojno brez, z zagotovitvijo minimalnih razdalj do bližnjih energetskih kablov) za povezavo med zunanjimi in notranjimi enotami, ter morebitno povezavo do žičnih daljinskih upravljalnikov</t>
  </si>
  <si>
    <t xml:space="preserve">Ustreza kot npr. : Plošče, samolepilna izvedba, za opremo ACE Plus/P-32-99/EA ali enakovredno </t>
  </si>
  <si>
    <t>Dodatna izolacija vidnih bakrenih cevovodov (par bakrenih cevi s tovarniško izolacijo) izven objekta z izolacijskimi ploščami iz elastomerne pene na osnovi sintetične gume - cevaki in plošče, z zaprto celično strukturo, koeficient toplotne prevodnosti ƛ≤0.035W/mK, in koeficient odpora difuzije vodne pare µ≥ 10.000, komplet s samolepilnimi trakovi, originalnimi cevnimi nosilci, objemkami in lepilom; za cevi in opremo:</t>
  </si>
  <si>
    <t>zunanji premer R 3/4 (19,05 mm)</t>
  </si>
  <si>
    <t>zunanji premer R 5/8 (15,88 mm)</t>
  </si>
  <si>
    <t>zunanji premer R 1/2 (12,70 mm)</t>
  </si>
  <si>
    <t>Ustreza kot npr. DAIKIN tip KHRQ22M20T ali enakovredno</t>
  </si>
  <si>
    <t>Originalni, tovarniško sestavljeni in lotani, izolirani, razmaščeni in očiščeni odcepni kos bakrene instalacije hladilnega sredstva, za razvejanje instalacije do priključkov posameznih notranjih enot.</t>
  </si>
  <si>
    <t xml:space="preserve">Obešalni in pritrdilni material za montažo notranjih stenskih in kasetnih VRV enot </t>
  </si>
  <si>
    <t>Ustreza kot npr. DAIKIN tip iTM DCM601A51 ali enakovredno</t>
  </si>
  <si>
    <t>Krmilnik omogoča uporabniku nadzor in kontrolo nad vsemi bistvenimi parametri sistema, kot so vklop/izklop, želene temperature, režim delovanja, hitrosti ventilatorjev, prikaz morebitnih okvar sistema, nastavitve in kontrola urnikov (tedenski), dodatne napredne funkcije, ipd.</t>
  </si>
  <si>
    <t>Krmilnik je opremljen z ustreznimi priključki za enostavno dostopnost in parametriranje - RS-485 za komunikacijo z VRV sistemom, LAN RJ-45 za povezavo v LAN omrežje, dodatni digitalni vhodi (4) za integracijo oz. kontrolo zunanjih naprav, ter SD in USB servisna priključka.</t>
  </si>
  <si>
    <t>Sistem je sestavljen iz krmilnika, primernega za montažo na steno, z lastno procesorsko enoto (CPU), integrirano signalizacijo (LED lučke) za enostavno kontrolo delovanja, ter pripadajočo opremo za vzpostavitev funkcije centralnega krmilja.</t>
  </si>
  <si>
    <t>Centralno nadzorni sistem (CNS) VRV sistema, za nadzor in kontrolo sistema iz skupne točke, s pomočjo zaslona na dotik, ter integriranega WEB strežnika na vmesniku samem (preko HTTP omrežja)</t>
  </si>
  <si>
    <t>Ustreza kot npr. DAIKIN tip BRC1H52W/S/K (barva po izbiri arhitekta) ali enakovredno</t>
  </si>
  <si>
    <t>Osnovne funkcije krmilnika so vklop in izklop enote, nastavitev želene temperature v prostoru, režim obratovanja sistema ali enote, nastavitve izpiha zraka (kontrola loput enot, kjer je to možno), indikaija filtra z resetom ter prikaz morebitne okvare sistema (v obliki kode napake). Napredne funkcije, kot so urniki, različni dnevni in nočni režimi obratovanja, varčevanje z energijo, ipd., so na razpolago preko aplikacije na pametnih napravah in Bluetooth povezave.</t>
  </si>
  <si>
    <t>Na krmilniku so na razpolago vse informacije in parametri sistema, z različnimi stopnjami dostopa - uporabnik, monter ali serviser. Za enostavno parametriranje in spreminjanje nastavitev sistema je krmilnik opremljen z "Bluetooth Low Energy" sprejemnikom, za povezavo s pametnimi telefoni ali tablicami, preko ustrezne aplikacije.</t>
  </si>
  <si>
    <t>Krmilnik je na razpolago v stislkem kompaktnem plastičnim ohišju, dimenzij 85x85mm, v treh različnih barvah (bela, siva ali črna), za lažje prilagajanje notranjemu okolju prostora. Grafični LCD zaslon je uporabniku prijazen z enostavnimi in jasno preglednimi ikonami, dovolj svetel, ne glede na prostorsko osvetlitev.</t>
  </si>
  <si>
    <t>Lokalni, stilski, žični daljinski upravljalnik, z LCD displejem občutljivim na dotik (TOUCH). Krmilnik lahko krmili do 16 notranjih enot, možno pa je priključiti tudi več (2) krmilnika na isto notranjo enoto (master/slave).</t>
  </si>
  <si>
    <t>Ustreza kot npr. DAIKIN tip FXKQ32MA + maska BYK45F ali enakovredno</t>
  </si>
  <si>
    <t>Freonski priključki: Cu 6.35/12.70 mm</t>
  </si>
  <si>
    <t>** 1,5m od enote in 1,5m od tal</t>
  </si>
  <si>
    <t>Zvočni tlak (min/maks)**: 33 / 38 dB(A)</t>
  </si>
  <si>
    <t>Zvočna moč: 54 dB(A) (po ISO 3744)</t>
  </si>
  <si>
    <t>Teža dekorativnega panela: 8.5 kg</t>
  </si>
  <si>
    <t>Teža enote: 31 kg</t>
  </si>
  <si>
    <t>Dimenzije dekorativnega panela (V x Š x G): 70 x 1.240 x 800 mm</t>
  </si>
  <si>
    <t>Dimenzije enote (V x Š x G): 215 x 1.110 x 710 mm</t>
  </si>
  <si>
    <t>Primerna za hladilno sredstvo: R410a</t>
  </si>
  <si>
    <t>Pretok zraka ventilatorja (min/maks): 9.0 / 11 m3/min</t>
  </si>
  <si>
    <t>Električno napajanje sistema: 1~, 230V/50Hz</t>
  </si>
  <si>
    <t>Maksimalni obratovalni tok (MCA): 0.3A</t>
  </si>
  <si>
    <t>Električna priključna moč: 66W</t>
  </si>
  <si>
    <t>Ogrevalna moč: 4.0kW</t>
  </si>
  <si>
    <t>Hladilna moč: 3.6kW</t>
  </si>
  <si>
    <t>Nominalni tehnični podatki:</t>
  </si>
  <si>
    <t>Notranja kasetna enota, za vgradnjo v spuščeni strop, s stilsko dekorativno masko, z zajemom zraka iz spodnje strani ter vpihom v eni smeri (90°). Loputa za izpih zraka je avtomatizirana. Po opisu iz predhodnje postavke.</t>
  </si>
  <si>
    <t>Ustreza kot npr. DAIKIN tip FXKQ25MA + maska BYK45F ali enakovredno</t>
  </si>
  <si>
    <t>Tip: FXKQ25MA + maska BYK45F</t>
  </si>
  <si>
    <t>Proizvajalec: DAIKIN</t>
  </si>
  <si>
    <t>Ustreza na primer:</t>
  </si>
  <si>
    <t>Ogrevalna moč: 3.2kW</t>
  </si>
  <si>
    <t>Hladilna moč: 2.8kW</t>
  </si>
  <si>
    <t>Enota lahko deluje z žičnim ali brezžičnim daljinskim upravljalnikom, na razpolago pa so mnoge druge opcije krmilja in kontrole (oddaljena tipala, CNS vmesniki, lokalni krmilniki, ipd.)</t>
  </si>
  <si>
    <t>Pod enoto je nameščeno korito za zbiranje kondenzata z odprtino za namestitev kondenzne cevi. V enoti je standardno vgrajena črpalka za odvod kondenzata, s tlačno višino min. 330mm.</t>
  </si>
  <si>
    <t>Na zajemu zraka je nameščen pralni sintetični "long-life" filter (filter za dolgo življensko dobo).</t>
  </si>
  <si>
    <t>Izmenjevalnik toplote je iz bakrenih cevi in nanje navlečenih aluminijastih lamel. Izmenjevalnik je standardno opremljen z elektronskim ekspanzijskim ventilom (EEV), ki preko ustrezne PID krmilne logike krmilnika, kontrolira pretok hladilnega sredstva čez izmenjevalnik.</t>
  </si>
  <si>
    <t>Dekorativni panel iz toge ABS plastike, stilske izvedbe, ustrezno protikondenčno in toplotno izolirano, zunanji, vidni del, pa je dodatno prašno barvano, v beli barvi.</t>
  </si>
  <si>
    <t>Notranja kasetna enota, za vgradnjo v spuščeni strop, s stilsko dekorativno masko, z zajemom zraka iz spodnje strani ter vpihom v eni smeri (90°). Loputa za izpih zraka je avtomatizirana.</t>
  </si>
  <si>
    <t>Ustreza kot npr. DAIKIN  tip FXZQ32A + maska BYFQ60CW ali enakovredno</t>
  </si>
  <si>
    <t>Zvočni tlak (min/med/maks)**: 26 / 30 / 33.5 dB(A)</t>
  </si>
  <si>
    <t>Zvočna moč: 51 dB(A) (po ISO 3744)</t>
  </si>
  <si>
    <t>Teža dekorativnega panela: 2.8 kg</t>
  </si>
  <si>
    <t>Teža enote: 16.5 kg</t>
  </si>
  <si>
    <t>Dimenzije dekorativnega panela (V x Š x G): 46 x 620 x 620 mm</t>
  </si>
  <si>
    <t>Pretok zraka ventilatorja (min/med/maks): 7 / 8.5 / 10 m3/min</t>
  </si>
  <si>
    <t>Maksimalni obratovalni tok (MCA): 0.4A</t>
  </si>
  <si>
    <t>Električna priključna moč: 45W</t>
  </si>
  <si>
    <t>Ustreza kot npr. DAIKIN tip FXAQ20A ali enakovredno</t>
  </si>
  <si>
    <t>Zvočni tlak (min/med/maks)**: 28.5 / / / 33 dB(A)</t>
  </si>
  <si>
    <t>Zvočna moč: 52 dB(A) (po ISO 3744)</t>
  </si>
  <si>
    <t>Teža: 12 kg</t>
  </si>
  <si>
    <t>Dimenzije (V x Š x G): 290 x 795 x 266 mm</t>
  </si>
  <si>
    <t>Pretok zraka ventilatorja (min/med/maks): 7.0 / / / 9.1 m3/min</t>
  </si>
  <si>
    <t>Električna priključna moč: 30W</t>
  </si>
  <si>
    <t>Ogrevalna moč: 2.5kW</t>
  </si>
  <si>
    <t>Hladilna moč: 2.2kW</t>
  </si>
  <si>
    <t>Ohišje enote (notranji del) je iz panelov iz toge ABS plastike, ustrezno protikondenčno in toplotno izolirano. Dekorativno ohišje enote (zunanji, vidni del) pa je dodatno prašno barvano, v beli barvi RAL9010.</t>
  </si>
  <si>
    <t>Notranja stenska enota, vidne izvedbe (vgradnja na steno) z masko, z zajemom zraka iz zgornje strani ter vpihom navzdol. Rešetka/loputa za izpih zraka je avtomatizirana.</t>
  </si>
  <si>
    <t>Ustreza kot npr. DAIKIN tip RXYSCQ6TV1 ali enakovredno</t>
  </si>
  <si>
    <t>Freonski priključki: Cu 9.52/19.1 mm</t>
  </si>
  <si>
    <t>Zvočni tlak (@1m od enote, @1,5m od tal): 53 dB(A)</t>
  </si>
  <si>
    <t>Zvočna moč: 70.0 dB(A) (po ISO 3744)</t>
  </si>
  <si>
    <t>Teža: 94 kg</t>
  </si>
  <si>
    <t>Dimenzije (V x Š x G): 823 x 940 x 460 mm</t>
  </si>
  <si>
    <t>Količina hladilnega sredstva v zunanji enoti: 3.7 kg</t>
  </si>
  <si>
    <t>Hladilno sredstvo: R410a</t>
  </si>
  <si>
    <t>Območje delovanja - hlajenje: od -5°C do +46°C</t>
  </si>
  <si>
    <t>Območje delovanja - ogrevanje: od -20°C do +15.5°C</t>
  </si>
  <si>
    <t>Priporočeno varovanje enote: 32A</t>
  </si>
  <si>
    <t>Maksimalni obratovalni tok (MCA): 29.1A</t>
  </si>
  <si>
    <t>Nominalni obratovalni tok: 23.2A</t>
  </si>
  <si>
    <t>Št. kompresorjev: 1</t>
  </si>
  <si>
    <t>Faktor sezonske učinkovitosti ogrevanja ηs,h: 186.0% (povprečna klima)</t>
  </si>
  <si>
    <t>SCOP: 4.7</t>
  </si>
  <si>
    <t>Ogrevalna moč: 18.0kW (Tin=20°CDB @ Tz=7°CDB/6°CWB, Linst=7,5m)</t>
  </si>
  <si>
    <t>Faktor sezonske učinkovitosti hlajenja ηs,c: 281.3%</t>
  </si>
  <si>
    <t>SEER: 7.1</t>
  </si>
  <si>
    <t>Hladilna moč: 15.5kW (Tin=27°CDB/19°CWB @ Tz=+35°C, Linst=7,5m)</t>
  </si>
  <si>
    <t>Vsi parametri so enostavno dosegljivi in nastavljivi pooblaščenemu serviserju na zunanji enoti sistema, preko LCD posluževalnega tabloja ali PC orodja.</t>
  </si>
  <si>
    <t>Opisana regulacija sistema istočasno omogoča različne načine obratovanja ob hladnih ali vročih zagonih sistema - npr.: hitro ogretje prostora, ter nato znižanje temperature za najvišjo možno sezonsko učinkovitost, ali obratno, počasno začetno ogrevanje ali hlajenje in zelo visoko sezonsko učinkovitost že v začetni fazi obratovanja.</t>
  </si>
  <si>
    <t>Obenem sistem omogoča (v kolikor aplikacija to zahteva) fiksne temperature uparjanja in kondenzacije.</t>
  </si>
  <si>
    <r>
      <rPr>
        <i/>
        <u/>
        <sz val="9"/>
        <color theme="1"/>
        <rFont val="Calibri"/>
        <family val="2"/>
        <charset val="238"/>
        <scheme val="minor"/>
      </rPr>
      <t>Sistem mora standardno omogočati ti.</t>
    </r>
    <r>
      <rPr>
        <b/>
        <i/>
        <u/>
        <sz val="9"/>
        <color theme="1"/>
        <rFont val="Calibri"/>
        <family val="2"/>
        <charset val="238"/>
        <scheme val="minor"/>
      </rPr>
      <t xml:space="preserve"> VRT ali "Variabile Refrigerant Temperature"</t>
    </r>
    <r>
      <rPr>
        <i/>
        <u/>
        <sz val="9"/>
        <color theme="1"/>
        <rFont val="Calibri"/>
        <family val="2"/>
        <charset val="238"/>
        <scheme val="minor"/>
      </rPr>
      <t xml:space="preserve"> regulacijo temperature hladilnega sredstva</t>
    </r>
    <r>
      <rPr>
        <sz val="9"/>
        <color theme="1"/>
        <rFont val="Calibri"/>
        <family val="2"/>
        <charset val="238"/>
        <scheme val="minor"/>
      </rPr>
      <t>. Sistem na podlagi obremenitev objekta in notranjih pogojev samodejno uravnava (dviga ali spušča) temperaturo uparjanja ali kondenzacije sistema in s tem še dodatno poviša sezonsko učinkovitost sistema, vse skladno z zadnjimi evropskimi ErP direktivami.</t>
    </r>
  </si>
  <si>
    <t>Regulacija temperatur je standardno vremensko in obremenitveno vodena (kombinacija zunanjih in notranjih pogojev).</t>
  </si>
  <si>
    <t>Med notranjimi in zunanjimi enotami je izvedena še ustrezna komunikacijska povezava, s kablom skladno z navodili proizvajalca, z opletom ali brez, ustreznimi odmiki od morebitnih energetskih in ostalih vodnikov v objektu, ter zaporedno priključena na posamezne enote sistema.</t>
  </si>
  <si>
    <t>Notranje enote so z zunanjimi enotami povezana z ustreznimi bakrenimi cevmi ustreznih dimenzij. Cevi morajo biti primerne za uporabo v hladilništvu, vsi lotani spoji morajo biti izvedeni v atmosferi zaščitnega plina (dušik - N2), po končani montaži očiščene, razmaščene in zvakuumirane, skladno z navodili proizvajalca.</t>
  </si>
  <si>
    <t>Glavne varnostne funkcije sistema so predvsem nemoteno in zanesljivo odtaljevanje ter vračanje olja kompresorja.</t>
  </si>
  <si>
    <t>Naprava je v komplet sestavljena še z vsemi potrebnimi cevnimi in električnimi povezavami, mikroprocesorskim krmiljem, elektronskim ekspanzijskim ventilom, oljnim separatorjem, sesalnim akumulatorjem, tipala za visoki in nizki tlak, zaščitni termostati, varovalke, fazne zaščite, zaščite proti preobremenitvi kompresorjev, termične zaščite, tekočinske in plinske zaporne ventile, magnetne ventile in vso potrebno senzoriko in krmije za varno, neprekinjeno in zanesljivo delovanje.</t>
  </si>
  <si>
    <t>Izpih zraka je lahko, odvisno od izvedbe naprave, vertikalni ali horizontalni.</t>
  </si>
  <si>
    <t>Ventilatorji imajo možnost povišanega zunanjega statičnega tlaka, z ustreznimi nastavitvami vse do 80Pa. Vsak ventilator je lahko nastavljen posebej.</t>
  </si>
  <si>
    <t>Sistem kot celota je lahko sestavljen iz ene ali več zunanjih enot, vsaka pa je opremljena z večimi spiralnimi hermetičnimi kompresorji, vsi popolnoma brezkoračno krmiljeni (INVERTER motor), za zagotavljanje natančnega prilagajanja potrebam po hladilni ali ogrevni moči. Naprava omogoča obratovanje tudi v primeru, če je kateri od kompresorjev v okvari (ti, "emergency operation"). Vsi kompresorji so zvočno izolirani.</t>
  </si>
  <si>
    <r>
      <t xml:space="preserve">Zunanja enota je primerna za zunanjo postavitev, grajena iz ohišja iz </t>
    </r>
    <r>
      <rPr>
        <b/>
        <i/>
        <sz val="9"/>
        <color theme="1"/>
        <rFont val="Calibri"/>
        <family val="2"/>
        <charset val="238"/>
        <scheme val="minor"/>
      </rPr>
      <t>nerjavne pločevine</t>
    </r>
    <r>
      <rPr>
        <sz val="9"/>
        <color theme="1"/>
        <rFont val="Calibri"/>
        <family val="2"/>
        <charset val="238"/>
        <scheme val="minor"/>
      </rPr>
      <t>, dodatno prašno barvanega (poliestersko termalno, debelina nanosa min. 70μ).</t>
    </r>
  </si>
  <si>
    <t>Sistem, ter proizvajalec sistema, sta certificirana po glavnih in priznanih standardih in smernicah in s tem zagotavljata ustrezen nivo kvalitete in skladnost z EU zakonodajo (CE, Eurovent, ISO9001, ISO14001, ipd.)</t>
  </si>
  <si>
    <t>Sistem deluje z ekološkim hladilnim sredstvom R410a.</t>
  </si>
  <si>
    <t>Sistem zunanje (ali več zunanjih) in večih notranjih enot, v ti. "VRV" izvedbi, za ogrevanje in hlajenje prostor.</t>
  </si>
  <si>
    <t xml:space="preserve">VRV HLAJENJE IN DOGREVANJE </t>
  </si>
  <si>
    <t>A/HLAJENJE IN DOGREVANJE</t>
  </si>
  <si>
    <t>A/SKUPAJ HLAJENJE IN DOGREVANJE</t>
  </si>
  <si>
    <t>Tlačni preizkus ogrevnega,hladilnega omrežja in priprave STV na sekundarni strani, samo znotraj energetske postaje, izpiranje instalacije, polnenje sekundarnega dela ogrevanja in hlajenja z mehčano vodo, zagon sistema, vreguliranje naprav, meritve in nastavitve pretokov, poiskusno obratovanje, ter poučevanje vzdrževalcev</t>
  </si>
  <si>
    <t>Tlačni preizkus toplovodnega omrežja, izpiranje instalacije, polnenje sistema z mehčano vodo, izvedba meritev pretokov in nastavitev ventilov za hidravlično uravnoteženje, poiskusno obratovanje, ter poučevanje vzdrževalcev</t>
  </si>
  <si>
    <t>-plošča d=25cm , preboj D=&lt; Φ150mm</t>
  </si>
  <si>
    <t>dovod na KN1</t>
  </si>
  <si>
    <t xml:space="preserve">Vrtanje prebojev (lukenj) skozi betonsko ploščo, z uporabo vrtalnega stroja z diamantno krono. </t>
  </si>
  <si>
    <t>f28x1.5</t>
  </si>
  <si>
    <t>DN65</t>
  </si>
  <si>
    <t>črne brezšivne cevi, izolirane, horizontalno</t>
  </si>
  <si>
    <t>Napisi in označevalne tablice na razvodih in opremi ogrevanja in pripravi STV (medij, tip, dimenzija, moč)</t>
  </si>
  <si>
    <t>Pripravljalna (odmere, usklajevanje poteka instalacij, zarisovanje,...) in zaključna dela (čiščenje, poučevanje vzdržev., izdelava dokazila o zanesljivosti...). 
'Vrednost definirana kot delež od vsote vrednosti predhodnih kategorij: ENERGETSKA IN RAZDELILNA POSTAJA</t>
  </si>
  <si>
    <t>Drobni material za izvedbo inštalacij (drobni montažni in tesnilni material, fazonski kosi, okvirji,  konzole, ....).  Vrednost definirana kot delež od vsote vrednosti predhodnih podkategorij: ENERGETSKA IN RAZDELILNA POSTAJA</t>
  </si>
  <si>
    <t>B/ OSTALO</t>
  </si>
  <si>
    <t>A/SKUPAJ ENERGETSKA in RAZDELILNA POSTAJA</t>
  </si>
  <si>
    <t>-1 kom bojlersko tipalo + tuljka, ESMU 250 Cu</t>
  </si>
  <si>
    <t>-3 kom temp. tipalo + tuljka, ESMU 100 Cu</t>
  </si>
  <si>
    <t>-1 kom zunanje temp. tipalo ESMT</t>
  </si>
  <si>
    <t>-El. regulator ECL310, 239Vac + podnožje + A367 aplikacijski ključ</t>
  </si>
  <si>
    <t>-1 kom bojlersko tipalo + tuljka</t>
  </si>
  <si>
    <t xml:space="preserve">-3 kom temp. tipalo + tuljka </t>
  </si>
  <si>
    <t>-1 kom zunanje temp. tipalo</t>
  </si>
  <si>
    <t>-1 kom podnožje za montažo na zid</t>
  </si>
  <si>
    <t>-za krmiljenje dveh mešalnih krogov in priprave sanitarne tople vode</t>
  </si>
  <si>
    <t>Elektronski digitalni regulator z grafičnim prikazovalnikom za ogrevanje in daljinsko ogrevanje v odvisnosti od zunanje temperature z vgrajenim serijskim vodilom za povezavo s PC/CNS. Aplikacijski ključ za krmiljenje največ treh (3) regulacijskih krogov</t>
  </si>
  <si>
    <t>Krmilno regulacijska oprema</t>
  </si>
  <si>
    <t>Ustreza kot npr. IMI TA tip STAD32 ali enakovredno</t>
  </si>
  <si>
    <t>priključki na obstoječe sušilne stroje</t>
  </si>
  <si>
    <t>Poševnosedežni ventil z možnostjo nastavitve pretoka - uravnovešanje, prednastavitev, meritve, zapiranje, izpust, navojni, DN32, kvs=19.2m3/h, izvedba meritev in nastavitev pretokov</t>
  </si>
  <si>
    <t>DN25</t>
  </si>
  <si>
    <t>f28x1.5, razvod za KN1</t>
  </si>
  <si>
    <t>Kompenzatorji za aksialno, lateralno in angularno gibanje; navojni oz. prirobnični, protiprirobnice in ostali tesnilni material ; Za vgradnjo na sistemske cevi iz ogljikovega jekla, za cevi dim.:</t>
  </si>
  <si>
    <t>razvod za KN1</t>
  </si>
  <si>
    <t>Dodatna zaščita izolacije cevi pod add. 7 v elektro prostoru z Al. pločevino debeline 0,8 mm, vodotesni spoji, komplet s pritrjeno napisno tablico o vrsti in temp. medija</t>
  </si>
  <si>
    <t>d=70mm</t>
  </si>
  <si>
    <t>d=40mm</t>
  </si>
  <si>
    <t>Izolacija pocinkanih jeklenih cevi na prostem s cevaki iz mineralne volne, za temp. do 120st.C, povito s pocinkano žico</t>
  </si>
  <si>
    <t>d=25mm</t>
  </si>
  <si>
    <r>
      <t xml:space="preserve">Izolacija razvodov pocinkanih jeklenih cevi in opreme z izolacijskim plaščem iz sintetičnega kavčuka - cevaki in plošče, z zaprto celično strukturo, koeficient toplotne prevodnosti </t>
    </r>
    <r>
      <rPr>
        <sz val="11"/>
        <color indexed="8"/>
        <rFont val="Antique Olive"/>
        <family val="2"/>
      </rPr>
      <t>ƛ</t>
    </r>
    <r>
      <rPr>
        <sz val="11"/>
        <color indexed="8"/>
        <rFont val="Calibri"/>
        <family val="2"/>
        <charset val="238"/>
      </rPr>
      <t>≤</t>
    </r>
    <r>
      <rPr>
        <sz val="11"/>
        <color indexed="8"/>
        <rFont val="Arial CE"/>
        <charset val="238"/>
      </rPr>
      <t xml:space="preserve">0.033W/mK, in koeficient odpora difuzije vodne pare </t>
    </r>
    <r>
      <rPr>
        <sz val="11"/>
        <color indexed="8"/>
        <rFont val="Calibri"/>
        <family val="2"/>
        <charset val="238"/>
      </rPr>
      <t xml:space="preserve">µ≥ </t>
    </r>
    <r>
      <rPr>
        <sz val="11"/>
        <color indexed="8"/>
        <rFont val="Arial CE"/>
        <charset val="238"/>
      </rPr>
      <t>10.000, komplet s samolepilnimi trakovi, originalnimi cevnimi nosilci, objemkami in lepilom; za cevi in opremo:</t>
    </r>
  </si>
  <si>
    <t>Obešalni in pritrdilni material za pocinkane sistemske cevi iz add. 4; vsi tipi nosilnih konstrukcij, obešal, cevnih objemk, drsnih podpor…..</t>
  </si>
  <si>
    <t>f18x1.2</t>
  </si>
  <si>
    <t>odzračevalni vodi v energetski in razdelilni postaji</t>
  </si>
  <si>
    <t>DN50</t>
  </si>
  <si>
    <t>DN40</t>
  </si>
  <si>
    <t>DN32</t>
  </si>
  <si>
    <t>d=19mm</t>
  </si>
  <si>
    <t>DN20</t>
  </si>
  <si>
    <r>
      <t xml:space="preserve">Izolacija razvodov jeklenih brezšivnih cevi in opreme z izolacijskim plaščem iz sintetičnega kavčuka - cevaki in plošče, z zaprto celično strukturo, koeficient toplotne prevodnosti </t>
    </r>
    <r>
      <rPr>
        <sz val="11"/>
        <color indexed="8"/>
        <rFont val="Antique Olive"/>
        <family val="2"/>
      </rPr>
      <t>ƛ</t>
    </r>
    <r>
      <rPr>
        <sz val="11"/>
        <color indexed="8"/>
        <rFont val="Calibri"/>
        <family val="2"/>
        <charset val="238"/>
      </rPr>
      <t>≤</t>
    </r>
    <r>
      <rPr>
        <sz val="11"/>
        <color indexed="8"/>
        <rFont val="Arial CE"/>
        <charset val="238"/>
      </rPr>
      <t xml:space="preserve">0.033W/mK, in koeficient odpora difuzije vodne pare </t>
    </r>
    <r>
      <rPr>
        <sz val="11"/>
        <color indexed="8"/>
        <rFont val="Calibri"/>
        <family val="2"/>
        <charset val="238"/>
      </rPr>
      <t xml:space="preserve">µ≥ </t>
    </r>
    <r>
      <rPr>
        <sz val="11"/>
        <color indexed="8"/>
        <rFont val="Arial CE"/>
        <charset val="238"/>
      </rPr>
      <t>10.000, komplet s samolepilnimi trakovi, originalnimi cevnimi nosilci, objemkami in lepilom; za cevi in opremo:</t>
    </r>
  </si>
  <si>
    <t>Ustreza npr. oprema Sikla ali enakovredno</t>
  </si>
  <si>
    <t>Obešalni in pritrdilni material za jeklene brezšivne cevi iz add. 1; vsi tipi nosilnih konstrukcij, obešal, cevnih objemk, drsnih podpor…..</t>
  </si>
  <si>
    <t xml:space="preserve">Jeklena brezšivna cev po DIN 2448 iz St-35 za nazivni tlak PN16, PN10, PN6 (glede na načrt), vključno kolena (R=1.5*d) in ostali fazonski kosi, predhodno peskane in antikorozijsko zaščitene (2x premaz s temeljno temperaturno obstojno barvo), skupaj z materialom za varjenje </t>
  </si>
  <si>
    <t>Cevni razvodi</t>
  </si>
  <si>
    <t xml:space="preserve">komplet </t>
  </si>
  <si>
    <t xml:space="preserve">Ustreza npr. Spirotech tip spirotop ai enakovredno </t>
  </si>
  <si>
    <t>Avtomatski odzračnik, 110st.C, 10bar, z ločilno in izpustno pipo 2xDN15 in odcepom za možnost ročnega odzračevanja</t>
  </si>
  <si>
    <t>Manometer skupaj z U-kolenom in manometersko pipo, premer 80mm območje 0-6bar</t>
  </si>
  <si>
    <r>
      <t>Ravni tekočinski termometer v medeninasti stročnici in s tulko za vgraditev v cevovod, območje 0-100</t>
    </r>
    <r>
      <rPr>
        <sz val="10"/>
        <color indexed="8"/>
        <rFont val="Calibri"/>
        <family val="2"/>
        <charset val="238"/>
      </rPr>
      <t>°C</t>
    </r>
    <r>
      <rPr>
        <sz val="10"/>
        <color indexed="8"/>
        <rFont val="Arial"/>
        <family val="2"/>
        <charset val="238"/>
      </rPr>
      <t xml:space="preserve"> </t>
    </r>
  </si>
  <si>
    <t>DN15</t>
  </si>
  <si>
    <t>Polnilno/praznilna pipa s slepim varnostnim čepom na verižnici, PN6, navojna</t>
  </si>
  <si>
    <t>Ustreza kot npr. Danfoss tip AVDO 15, ravni, 0.05-0.5bar, DN15, Kvs=1.1m3/h ali enakovredno</t>
  </si>
  <si>
    <r>
      <t>Prelivni regulator, Tmax=120</t>
    </r>
    <r>
      <rPr>
        <sz val="11"/>
        <rFont val="Arial"/>
        <family val="2"/>
        <charset val="238"/>
      </rPr>
      <t>°</t>
    </r>
    <r>
      <rPr>
        <sz val="11"/>
        <rFont val="Arial CE"/>
        <family val="3"/>
        <charset val="238"/>
      </rPr>
      <t xml:space="preserve">C, PN10, z notranjim in zunanjim navojem; Nastavitev dif. tlaka 0.05-0.5 bar </t>
    </r>
  </si>
  <si>
    <t>Ustreza kot npr. Danfoss tip ASV-BD 32, DN32, 0.088-2.5m3/h, Kvs=18m3/h ali enakovredno</t>
  </si>
  <si>
    <r>
      <t>Zaporni, nastavitveni ventil in merilni ventil za regulator diferenčnega tlaka, s tovarniško nastavitvijo priključne impulzne cevke pri uporabi radiatorskega term. ventila s prednastavitvijo, nastavitveni gumb, vključno dva merilna priključka, s snemljivimzapornim gumbom, Tmax=120</t>
    </r>
    <r>
      <rPr>
        <sz val="11"/>
        <rFont val="Arial"/>
        <family val="2"/>
        <charset val="238"/>
      </rPr>
      <t>°</t>
    </r>
    <r>
      <rPr>
        <sz val="11"/>
        <rFont val="Arial CE"/>
        <family val="3"/>
        <charset val="238"/>
      </rPr>
      <t>C, dpmax=2.5bar, PN20, z notranjim navojem, z izolirnim kosom do 80°C</t>
    </r>
  </si>
  <si>
    <t>Ustreza kot npr. Danfoss tip ASV-PV 32 0.05-0.25bar, DN32, 0.1-2m3/h, Kvs=6.3m3/h ali enakovredno</t>
  </si>
  <si>
    <r>
      <t>Nastavljiv regulator diferenčnega tlaka, vključno z impulzno cevjo L=1.5m, praznilno pipo, z možnostjo zaprtja, Tmax=120</t>
    </r>
    <r>
      <rPr>
        <sz val="11"/>
        <rFont val="Arial"/>
        <family val="2"/>
        <charset val="238"/>
      </rPr>
      <t>°</t>
    </r>
    <r>
      <rPr>
        <sz val="11"/>
        <rFont val="Arial CE"/>
        <family val="3"/>
        <charset val="238"/>
      </rPr>
      <t xml:space="preserve">C, dpmax=2.5bar, PN16, z notranjim navojem, z izolirnim kosom iz EPP do 120°C; Nastavitev dif. tlaka 0.05-0.25 bar </t>
    </r>
  </si>
  <si>
    <t>Ustreza kot npr. Polix ali enakovredno</t>
  </si>
  <si>
    <t>Krogelna pipa, PN6, navojna, komplet s tesnilnim materialom</t>
  </si>
  <si>
    <t>Ogrevni krogi PRITLIČJE, 1N. in 2N.</t>
  </si>
  <si>
    <t>Polnilno/praznilna pipa z nastavkom za cev, PN6, navojna izvedba, komplet z navojnim holandcem</t>
  </si>
  <si>
    <t>Nosilna konstrukcija za razdelilnik/zbiralnik iz NPU 6,5 nosilcev, čiščenje, miniziranje in barvanje, varilni in pritrdilni material</t>
  </si>
  <si>
    <t xml:space="preserve">d=50mm </t>
  </si>
  <si>
    <t>Ustreza kot npr. Armaflex ACE plus; plošče, samolepilna izvedba</t>
  </si>
  <si>
    <r>
      <t xml:space="preserve">Izolacija razdelilnika in zbiralnika z izolacijskim plaščem iz sintetičnega kavčuka - plošče, z zaprto celično strukturo, koeficient toplotne prevodnosti </t>
    </r>
    <r>
      <rPr>
        <sz val="11"/>
        <color indexed="8"/>
        <rFont val="Antique Olive"/>
        <family val="2"/>
      </rPr>
      <t>ƛ</t>
    </r>
    <r>
      <rPr>
        <sz val="11"/>
        <color indexed="8"/>
        <rFont val="Calibri"/>
        <family val="2"/>
        <charset val="238"/>
      </rPr>
      <t>≤</t>
    </r>
    <r>
      <rPr>
        <sz val="11"/>
        <color indexed="8"/>
        <rFont val="Arial CE"/>
        <charset val="238"/>
      </rPr>
      <t xml:space="preserve">0.033W/mK, in koeficient odpora difuzije vodne pare </t>
    </r>
    <r>
      <rPr>
        <sz val="11"/>
        <color indexed="8"/>
        <rFont val="Calibri"/>
        <family val="2"/>
        <charset val="238"/>
      </rPr>
      <t xml:space="preserve">µ≥ </t>
    </r>
    <r>
      <rPr>
        <sz val="11"/>
        <color indexed="8"/>
        <rFont val="Arial CE"/>
        <charset val="238"/>
      </rPr>
      <t>10.000</t>
    </r>
  </si>
  <si>
    <t>Razdelilec oz. zbiralec ogrevnih krogov, iz črnih brezšivnih cevi DN65 skupne dolžine L=1200mm (preveriti dolžino, ter smeri priključkov pred izdelavo), na obeh straneh polkrožna varilna kapa, z predvidenimi priključki razvidnimi iz sheme (1xDN50, 3xDN32, 1xizpust DN15); priključki do dimenzije DN50 navojni, nad DN50 prirobnični z navarjenimi prirobnicami),  čiščenje, 2xminiziranje</t>
  </si>
  <si>
    <t>Skupni razvod</t>
  </si>
  <si>
    <t>RAZDELILNA POSTAJA ZA RADIATORSKO OGREVANJE</t>
  </si>
  <si>
    <t>Ustreza kot npr.: Danfoss tip ST 1 ali enakovredno</t>
  </si>
  <si>
    <t>Termostat in varnostni nadzornik, TR 30-120st.C, STW 100-120st.C, 120mm s tuljko</t>
  </si>
  <si>
    <t>22.</t>
  </si>
  <si>
    <r>
      <t>f63</t>
    </r>
    <r>
      <rPr>
        <sz val="10"/>
        <rFont val="Arial"/>
        <family val="2"/>
      </rPr>
      <t>x6</t>
    </r>
  </si>
  <si>
    <t>TL-63/13-DG</t>
  </si>
  <si>
    <r>
      <t>f50</t>
    </r>
    <r>
      <rPr>
        <sz val="10"/>
        <rFont val="Arial"/>
        <family val="2"/>
      </rPr>
      <t>x4.5</t>
    </r>
  </si>
  <si>
    <r>
      <t>f</t>
    </r>
    <r>
      <rPr>
        <sz val="10"/>
        <rFont val="Arial"/>
        <family val="2"/>
      </rPr>
      <t>32x3</t>
    </r>
  </si>
  <si>
    <t>TL-32/13-DG</t>
  </si>
  <si>
    <t>TL-25/13-DG</t>
  </si>
  <si>
    <t>TL-20/13-DG</t>
  </si>
  <si>
    <t xml:space="preserve">Ustreza kot npr. Armaflex Tubolit DG ali enakovredno </t>
  </si>
  <si>
    <t>Izolacija vodovodnih cevi z zaprtocelično polietilensko izolacijo - samolepilni cevaki, preprečuje kondenzacijo, komplet z originalnimi cevnimi nosilci, samolepilna trakovi in lepilom; Armaflex Tubolit DG; za cevi:</t>
  </si>
  <si>
    <t>21.</t>
  </si>
  <si>
    <r>
      <t>f</t>
    </r>
    <r>
      <rPr>
        <sz val="10"/>
        <rFont val="Arial"/>
        <family val="2"/>
      </rPr>
      <t>25x2.5</t>
    </r>
  </si>
  <si>
    <r>
      <t>f</t>
    </r>
    <r>
      <rPr>
        <sz val="10"/>
        <rFont val="Arial"/>
        <family val="2"/>
      </rPr>
      <t>20x2</t>
    </r>
  </si>
  <si>
    <t>Ustreza kot npr. cevi, fitingi  in sistemske komponente sistema Uponor Alumplast ali enakovredno</t>
  </si>
  <si>
    <t>Cevi z notranja in zunanja plastjo iz zamreženega polietilena, vmesna plast aluminij; za temp. vode do 95°C in delovne tlake do 10bar. Dobava v palicah.</t>
  </si>
  <si>
    <t>Večplastne Pe-Alu-Pe cevi, komplet s fazoni in prehodnimi kosi, za sanitarno vodo</t>
  </si>
  <si>
    <t>20.</t>
  </si>
  <si>
    <t>Ustreza kot npr. COSMO2, DN32, Polar, Tehnofan d.o.o. ali enakovredno</t>
  </si>
  <si>
    <t>Samočistilni filter, DN32</t>
  </si>
  <si>
    <t>19.</t>
  </si>
  <si>
    <t>-Polar PMS20Pi20, DN32, q=1.4-5.6m3/h</t>
  </si>
  <si>
    <t>-Polar PMS18Pi18MF, DN20, q=0.6-1.8m3/h</t>
  </si>
  <si>
    <t>Ustreza kot npr. Polar, Tehnofan d.o.o. ali enakovredno</t>
  </si>
  <si>
    <t>Galvanski nevtralizator vodnega kamna in korozije, za vgradnjo na dovod HSV v ogrevalnih in na cirkulacijski vod STV :</t>
  </si>
  <si>
    <t>18.</t>
  </si>
  <si>
    <t>Ravni tekočinski termometer za merilno območje 0 - 80 st. C v medeninasti stročnici in s tulko za vgraditev v cev oz. akumulator TSV, DN15</t>
  </si>
  <si>
    <t>17.</t>
  </si>
  <si>
    <t>Pipa za manometer za nazivni tlak 10bar in temp. 100st.C</t>
  </si>
  <si>
    <t>Manometer za območje tlakov 0-10 bar, premera 100mm</t>
  </si>
  <si>
    <t>Praznilna pipa z nastavkom za cev, slepi čep, PN10, navojna izvedba, za sanitarno toplo vodo do temperature  70°C</t>
  </si>
  <si>
    <t>Varnostni ventil na vstopu hladne sanitarne voda v sistem priprave TSV, za tlake do 8 bar, PN10, tlak odpiranja 4bar</t>
  </si>
  <si>
    <t xml:space="preserve">Ustreza kot npr. Reflex ali enakovredno </t>
  </si>
  <si>
    <t xml:space="preserve">Zaprta membranska raztezna posoda za sanitarno toplo vodo, pretočna izvedba, komplet z montažnim materialom.
Vcel = 125 l, PN 10
pN2 = 4,5 bar (n)
</t>
  </si>
  <si>
    <t>DN40 PN10</t>
  </si>
  <si>
    <t>DN32 PN10</t>
  </si>
  <si>
    <t>DN25 PN10</t>
  </si>
  <si>
    <t>DN20 PN10</t>
  </si>
  <si>
    <t>Krogelna zaporna pipa za sanitarno toplo vodo do temperature  70°C, z navojnim priključkom</t>
  </si>
  <si>
    <t>DN40, PN10</t>
  </si>
  <si>
    <t>DN25, PN10</t>
  </si>
  <si>
    <t>DN20, PN10</t>
  </si>
  <si>
    <t>Protipovratni ventil za sanitarno vod do 70°C, z navojnimi priključki</t>
  </si>
  <si>
    <t>Ustreza kot npr. Wilo Stratos PICO-Z 20/1-6; 230V, 40W, 0.44A ali enakovredno</t>
  </si>
  <si>
    <t>-PN10, -10..+110⁰C</t>
  </si>
  <si>
    <t>-toplotna izolacija lupine</t>
  </si>
  <si>
    <t xml:space="preserve">-s potopljenim rotorjem </t>
  </si>
  <si>
    <t>-integrirana elektronska regulacija, konstanten/variabilni diferenčni tlak</t>
  </si>
  <si>
    <t xml:space="preserve">-za parametre Q=0.5m3/h pri H=6m </t>
  </si>
  <si>
    <t>Cirkulacijska črpalka za sanitarno pitno vodo</t>
  </si>
  <si>
    <t>Ustreza kot npr. Wilo Stratos MAXO-Z 25/0.5-12; 230V, 290W, 1.28A ali enakovredno</t>
  </si>
  <si>
    <t xml:space="preserve">-za parametre Q=1m3/h pri H=5m </t>
  </si>
  <si>
    <t>Ustreza kot npr. Wilo Stratos MAXO-Z 40/0.5-12; 230V, 480W, 2.11A ali enakovredno</t>
  </si>
  <si>
    <t xml:space="preserve">-za parametre Q=9.7m3/h pri H=5.5m </t>
  </si>
  <si>
    <t>Obtočna črpalka za sanitarno pitno vodo</t>
  </si>
  <si>
    <t>Ustreza kot npr. Austria Email tip ECO SKIN VT 1500 FRM / FRMR ali enakovredno</t>
  </si>
  <si>
    <t>Izolacija iz poliestrskega flisa debeline 100 mm oblečena v sivi srebrn polostirolski plašč, vključno z izolacijskim pokrovom in dnom, za akumulator pod add5.</t>
  </si>
  <si>
    <t>Ustreza kot npr. Austria Email tip VT 1500 FRM ali enakovredno</t>
  </si>
  <si>
    <t>V = 1500 L</t>
  </si>
  <si>
    <t>Akumulator za sanitarno toplo vodo, plašč iz jeklene pločevine, prozikorozijsko zaščiten z emajliranjem, dodatna katodna zaščita z magnezijevo anodo, odprtino (prirobnica) za čiščenje, akumulator za nazivni tlak PN10, odprtine za termometre, temp. tipala, izpust,...., brez izolacije</t>
  </si>
  <si>
    <t>Nosilci za pritrditev elementov (cevi, izmenjevalec), predvideni jekleni nosilci iz različnih profilov, UPN80, UPN100</t>
  </si>
  <si>
    <t>Varilni nastavek dimenzije enake kot priključki na prenosniku z navojno matico</t>
  </si>
  <si>
    <t xml:space="preserve">Ustreza kot npr.: Alfa Laval </t>
  </si>
  <si>
    <t>Tipska snemljiva izolacija prenosnika toplote pod add. 1 iz puliuretana z ABS oplaščenjem, primerna za aplikacije ogrevanja</t>
  </si>
  <si>
    <t>Ustreza kot npr.: Alfa Laval T5M-FG ali enakovredno</t>
  </si>
  <si>
    <t>-menjalnik je brez toplotne izolacije</t>
  </si>
  <si>
    <t>-neto masa: 80 kg.</t>
  </si>
  <si>
    <t>-dimenzije [D×Š×V]: 300 × 260 x 700 mm</t>
  </si>
  <si>
    <t>-priključki [prim./sek.] : notranji navoj po ISO 228 -G2</t>
  </si>
  <si>
    <t>-nazivna temperatura: 110°C</t>
  </si>
  <si>
    <t xml:space="preserve">-tlačna stopnja: PN 16 bar </t>
  </si>
  <si>
    <t>-material tesnil in namestitev: NBRB Clip-on</t>
  </si>
  <si>
    <t>-število plošč: 24</t>
  </si>
  <si>
    <t xml:space="preserve">-debelina plošče: 0,50 mm </t>
  </si>
  <si>
    <t>-material plošč: nerjavno jeklo AISI 304</t>
  </si>
  <si>
    <t>sekundar: 53/61°C Dp=14.9kPa</t>
  </si>
  <si>
    <t>-primar: 85/77°C Dp=16.9kPa</t>
  </si>
  <si>
    <t>-Q=90kW</t>
  </si>
  <si>
    <t xml:space="preserve">Ploščni toplotni prenosnik, razstavljive (vijačene), protitočne izvedbe, z naslednjimi tehničnimi karakteristikami: </t>
  </si>
  <si>
    <t>Priprava STV</t>
  </si>
  <si>
    <t>Ustreza kot npr. IMI TA tip STAD25 ali enakovredno</t>
  </si>
  <si>
    <t>Poševnosedežni ventil z možnostjo nastavitve pretoka - uravnovešanje, prednastavitev, meritve, zapiranje, izpust, navojni, DN25, kvs=14.2m3/h, izvedba meritev in nastavitev pretokov</t>
  </si>
  <si>
    <t>Samo montaža</t>
  </si>
  <si>
    <t>-zvezni pogon, 24V</t>
  </si>
  <si>
    <t>-DN15</t>
  </si>
  <si>
    <t xml:space="preserve">-za parametre Q=0.7m3/h pri Dp=10kPa, Kvs=2.5 </t>
  </si>
  <si>
    <t>Tropotni mešalni ventil, v sklopu dobave klimata</t>
  </si>
  <si>
    <t>Nepovratni  ventil, DN25, PN6, navojni</t>
  </si>
  <si>
    <t>Ustreza kot npr.: Wilo Stratos Pico 25/1-6; 230V, 40W, 0.44A ali enakovredno</t>
  </si>
  <si>
    <t>integrirana elektronska regulacija, konstanten/variabilni diferenčni tlak, dT proporc/linear/konst</t>
  </si>
  <si>
    <t xml:space="preserve">-za parametre Q=0.7m3/h pri H=5.5m </t>
  </si>
  <si>
    <t>Obtočna črpalka</t>
  </si>
  <si>
    <t>Ogrevni krog KLIMAT KN3</t>
  </si>
  <si>
    <t>Ustreza kot npr.: Danfoss tip ST 1</t>
  </si>
  <si>
    <t>Ustreza kot npr. IMI TA tip STAD50 ali enakovredno</t>
  </si>
  <si>
    <t>Poševnosedežni ventil z možnostjo nastavitve pretoka - uravnovešanje, prednastavitev, meritve, zapiranje, izpust, navojni, DN50, kvs=33m3/h, izvedba meritev in nastavitev pretokov</t>
  </si>
  <si>
    <t>Ustreza kot npr.: Danfoss tip VRG, DN32 + pogon AMV435 (230V)</t>
  </si>
  <si>
    <t>-3 točkovni pogon, 230V</t>
  </si>
  <si>
    <t>-PN16, Tmax=130st.C</t>
  </si>
  <si>
    <t xml:space="preserve">-za parametre Q=4.8m3/h pri Dp=10kPa, Kvs=16 </t>
  </si>
  <si>
    <t>Tropotni mešalni ventil</t>
  </si>
  <si>
    <t>Nepovratni  ventil, DN32, PN6, navojni</t>
  </si>
  <si>
    <t>Ustreza kot npr.: Wilo Stratos Maxo 32/0.5-12; 230V, 320W, 1.42A ali enakovredno</t>
  </si>
  <si>
    <t xml:space="preserve">-za parametre Q=4.8m3/h pri H=8m </t>
  </si>
  <si>
    <t>Ogrevni krog TALNO OGREVANJE</t>
  </si>
  <si>
    <t xml:space="preserve">-za parametre Q=4.5m3/h pri Dp=8kPa, Kvs=16 </t>
  </si>
  <si>
    <t xml:space="preserve">-za parametre Q=4.5m3/h pri H=7.8m </t>
  </si>
  <si>
    <t>Ogrevni krog RADIATORJI</t>
  </si>
  <si>
    <t>Nepovratni  ventil, DN40, PN6, navojni</t>
  </si>
  <si>
    <t>Ustreza kot npr.: Wilo Stratos Maxo 40/0.5-12; 230V, 570W, 2.49A ali enakovredno</t>
  </si>
  <si>
    <t xml:space="preserve">-za parametre Q=8.3m3/h pri H=6.5m </t>
  </si>
  <si>
    <t xml:space="preserve">Ogrevni krog SUŠILNI STROJI in RADIATORJI OBSTOJEČE ter KLIMAT KN1 </t>
  </si>
  <si>
    <t>Izlivno korito, pločevina, 2x miniziranje, barvanje, dim.: 500x250x250mm, iztok f50mm, povezava DN50 jeklena cev v najbližji odtok</t>
  </si>
  <si>
    <t xml:space="preserve">d=2x50mm </t>
  </si>
  <si>
    <t>Razdelilec oz. zbiralec ogrevnih krogov, iz črnih brezšivnih cevi DN125 skupne dolžine L=2000mm (preveriti dolžino, ter smeri priključkov pred izdelavo), na obeh straneh polkrožna varilna kapa, z predvidenimi priključki razvidnimi iz sheme (1xDN65, 3xDN50, 1xDN40, 1xizpust DN15); priključki do dimenzije DN50 navojni, nad DN50 prirobnični z navarjenimi prirobnicami),  čiščenje, 2xminiziranje</t>
  </si>
  <si>
    <t>Zaporni ventil raztezne posode z varovalko</t>
  </si>
  <si>
    <t>DN32/40</t>
  </si>
  <si>
    <t>Varnostni ventil za toplovodni sistem po DIN 4751/2 (1993), komplet z montažnim materialom, tlak odpiranja: 4,5 bar (n) iztočni koeficient: alfa = 0,3</t>
  </si>
  <si>
    <r>
      <t>Zaprta membranska raztezna posoda, V=250L, za tlake v sistemu do 6 bar, 100</t>
    </r>
    <r>
      <rPr>
        <sz val="11"/>
        <color indexed="8"/>
        <rFont val="Arial"/>
        <family val="2"/>
        <charset val="238"/>
      </rPr>
      <t>º</t>
    </r>
    <r>
      <rPr>
        <sz val="11"/>
        <color indexed="8"/>
        <rFont val="Arial CE"/>
        <charset val="238"/>
      </rPr>
      <t>C, predtlak v posodi 1-1.5bar, komplet s pritrdilnim materialom</t>
    </r>
  </si>
  <si>
    <t>Manometer skupaj z U-kolenom in manometersko pipo, premer 80mm območje 0-16bar</t>
  </si>
  <si>
    <r>
      <t>Ravni tekočinski termometer v medeninasti stročnici in s tulko za vgraditev v cevovod, območje 0-100</t>
    </r>
    <r>
      <rPr>
        <sz val="11"/>
        <color indexed="8"/>
        <rFont val="Calibri"/>
        <family val="2"/>
        <charset val="238"/>
      </rPr>
      <t>°C</t>
    </r>
    <r>
      <rPr>
        <sz val="11"/>
        <color indexed="8"/>
        <rFont val="Arial"/>
        <family val="2"/>
        <charset val="238"/>
      </rPr>
      <t xml:space="preserve"> </t>
    </r>
  </si>
  <si>
    <t>Ustreza npr. Spirotech Spirotrap MAGNET - BE065F ali enakovredno</t>
  </si>
  <si>
    <t>Magnetni ciklonski izločevalnik nečistoč iz ogrevalnega sistema.
Priključka: prirobnica DN65, Qnom=20m3/h; komplet varilne protiprirobnice, izpustni nastavek DN15</t>
  </si>
  <si>
    <t>Ustreza kot npr. IMI TA tip STAF65</t>
  </si>
  <si>
    <t>Poševnosedežni ventil z možnostjo nastavitve pretoka - uravnovešanje, prednastavitev, meritve, zapiranje, izpust, Kvs=85m3/h, DN80, prirobnični s protiprirobnicami, vijaki in tesnili</t>
  </si>
  <si>
    <t>Ustreza kot npr. IMI TA tip STAD40 ali enakovredno</t>
  </si>
  <si>
    <t>Poševnosedežni ventil z možnostjo nastavitve pretoka - uravnovešanje, prednastavitev, meritve, zapiranje, izpust, navojni, DN40, kvs=19.3m3/h, izvedba meritev in nastavitev pretokov</t>
  </si>
  <si>
    <t>Ustreza kot npr.: Polix ali enakovredno</t>
  </si>
  <si>
    <t>Nepovratni  ventil, v kompletu s protiprirobnicami, vijaki in tesnili, PN6</t>
  </si>
  <si>
    <t>Odzračevanja s pomočjo bombirane posode, izdelane iz jeklene brezšivne cev DN80 po DIN 2448 iz St-35 za nazivni tlak PN16, skupne prostornine 2l s prigrajeno cevjo dolžine 2m</t>
  </si>
  <si>
    <t>Ustreza kot npr.: Polix Žiri ali enakovredno</t>
  </si>
  <si>
    <t>Zaporni elementi - krogelna pipa KPN - ISO, s polnim pretokom, prirobnična izvedba, ohišje nodularna litina - EN-GJS-400-15 (GGG40), krogla nerjavno jeklo - X5CrNi18-10 (A304), vreteno nerjavno jeklo - X20Cr13 (A420), tesnilo PTFE (DN50-DN300, vzmetno tesnilo), O-obroč PTFE, ročica - kovani Alu -AI6061, delovna temperatura: -20 ̊C/+180̊C, PN16, vgradna dolžina DIN3202 F18, v kompletu s protiprirobnicami, vijaki in tesnili.</t>
  </si>
  <si>
    <t xml:space="preserve">-sanacija toplotnega ovoja </t>
  </si>
  <si>
    <t>-ponovna antikorozijska zaščita po izvedbi dodatnih priključkov</t>
  </si>
  <si>
    <t>-morebitna izvedba dodatnih uvarjenih priključkov DN65; 2kom</t>
  </si>
  <si>
    <t>-čiščenje notranjosti zalogovnika</t>
  </si>
  <si>
    <t>Prestavitev in obnova obstoječega hranilnika ogrevna vode, V=5000L znotraj prostora</t>
  </si>
  <si>
    <t>Ustreza kot npr.: Wilo Stratos Maxo 65/0.5-12; 230V, 950W, 4.17A ali enakovredno</t>
  </si>
  <si>
    <t>montaža v obstoječi kotlovnici</t>
  </si>
  <si>
    <t xml:space="preserve">-za parametre Q=15.6m3/h pri H=8m </t>
  </si>
  <si>
    <t>Ogrevanje - skupni razvod</t>
  </si>
  <si>
    <t>ENERGETSKA POSTAJA ZA OGREVANJE IN PRIPRAVO STV</t>
  </si>
  <si>
    <t>A/ENERGETSKA in RAZDELILNA POSTAJA</t>
  </si>
  <si>
    <t>A/SKUPAJ ENERGETSKA IN RAZDELILNA POSTAJA</t>
  </si>
  <si>
    <t>Napisi in označevalne tablice na razvodih in opremi (medij, tip, dimenzija, moč)</t>
  </si>
  <si>
    <t>Po končani montaži čiščenje in vakumiranje freonske instalacije, tlačni preizkus instalacije (dušik, N2 - 24ur, 40bar), izdaja zapisnika, polnjenje sistema s hladilnim sredstvom</t>
  </si>
  <si>
    <t>-plošča d=25cm , preboj D=&lt; Φ100mm</t>
  </si>
  <si>
    <t xml:space="preserve">Vrtanje prebojev (lukenj) skozi betonske stene in medetažne plošče, z uporabo vrtalnega stroja z diamantno krono. </t>
  </si>
  <si>
    <t xml:space="preserve">A/ SKUPAJ TEHNOLOŠKO HLAJENJE </t>
  </si>
  <si>
    <t>Podkonstrukcija mora zagotoviti, da je zunanja enota nameščeni min. 30cm od fasade</t>
  </si>
  <si>
    <t>Konstrukcija za namestitev zunanje enote na zunanji zid (opeka/beton + kontaktna fasada), iz pocinkanih jeklenih profilov, vse vsaj v vroče cinkani izvedbi, dosežena mora biti ustrezna vremenska odpornost. Sestav iz tipskih elementov sistemskega programa (mont. profili, ploščice, sidrni vijaki, navojne palice, jeklenice, napenjala…)  Hilti ali Sikla</t>
  </si>
  <si>
    <t>Pocinkana kabelska polica, s pokrovom, širine 10cm, za polaganje Cu instalacij zunaj  objekta, za montažo na steno (kontaktno fasado), komplet pritrdilnim material in profili</t>
  </si>
  <si>
    <t>Pocinkana kabelska polica, brez pokrova, širine 10cm, za polaganje Cu instalacij znotraj objekta, za montažo na steno oz. strop, komplet pritrdilnim materialom in profili</t>
  </si>
  <si>
    <t>*bakrene povezave in izvedba le-teh med zunanjo in notranjimi enotami morajo biti v skladu z navodili in shemami proizvajalca oz. dobavitelja opreme. Ustrezati morajo vsem dolžinskim omejitvam in po končani montaži ustrezno preverjena, očiščena in zvakuumirana.</t>
  </si>
  <si>
    <t xml:space="preserve">Ustreza  npr.: DAIKIN; tip zunanje enote: RZAG35A, tip notranje notranje enote: FTXM50R + IR upravljalnik </t>
  </si>
  <si>
    <t>Zvočni tlak (V / N / tiho): 44 / 36 / 27 dB(A)</t>
  </si>
  <si>
    <t>Teža: 14.5 kg</t>
  </si>
  <si>
    <t>Dimenzije (V x Š x G): 300 x 1.040 x 295 mm</t>
  </si>
  <si>
    <t>Pretok zraka (V / N / tiho): 16.0 / 11.6 / 8.1 m3/min</t>
  </si>
  <si>
    <t>Notranja enota:</t>
  </si>
  <si>
    <t>Zvočni tlak: 50 dB(A)</t>
  </si>
  <si>
    <t>Teža: 52 kg</t>
  </si>
  <si>
    <t>Dimenzije (V x Š x G): 734 x 870 x 373 mm</t>
  </si>
  <si>
    <t>Količina hladilnega sredstva v zunanji enoti: 1.05 kg</t>
  </si>
  <si>
    <r>
      <t xml:space="preserve">Območje delovanja - hlajenje: od -20°C do +52°C </t>
    </r>
    <r>
      <rPr>
        <b/>
        <i/>
        <sz val="9"/>
        <color theme="1"/>
        <rFont val="Calibri"/>
        <family val="2"/>
        <charset val="238"/>
        <scheme val="minor"/>
      </rPr>
      <t>(tehnično hlajenje)</t>
    </r>
  </si>
  <si>
    <t>Območje delovanja - ogrevanje: od -20°C do +24°C</t>
  </si>
  <si>
    <t>Maksimalni obratovalni tok (MCA) enote: 14.83A</t>
  </si>
  <si>
    <t>Nominalna priključna moč: 0.90kW</t>
  </si>
  <si>
    <t>Senzibilna hladilna moč: 3.51kW</t>
  </si>
  <si>
    <t>Totalna hladilna moč: 3.51kW</t>
  </si>
  <si>
    <t>Temperatura okolice -15°C, temperatura in vlaga prostora 22°C / 35%RH</t>
  </si>
  <si>
    <t>Senzibilna hladilna moč: 3.02kW</t>
  </si>
  <si>
    <t>Totalna hladilna moč: 3.02kW</t>
  </si>
  <si>
    <t>Temperatura okolice +35°C, temperatura in vlaga prostora 22°C / 35%RH</t>
  </si>
  <si>
    <t>Tehnični podatki sistema:</t>
  </si>
  <si>
    <t>Med notranjo (ali večimi, zaporedno) in zunanjo enoto je izvedena še ustrezna komunikacijska povezava, s kablom skladno z navodili proizvajalca, z opletom ali brez, ustreznimi odmiki od morebitnih energetskih in ostalih vodnikov v objektu.</t>
  </si>
  <si>
    <t>Notranja enota (ali več enot, preko ustreznega Y odcepnega kosa) je z zunanjo povezana z ustreznimi bakrenimi cevmi ustreznih dimenzij. Cevi morajo biti primerne za uporabo v hladilništvu, vsi lotani spoji morajo biti izvedeni v atmosferi zaščitnega plina (dušik - N2), po končani montaži očiščene, razmaščene in zvakuumirane, skladno z navodili proizvajalca.</t>
  </si>
  <si>
    <t>Sistem je primeren za ti. tehnično hlajenje (hlajenje IT ali procesnih prostorv), v obdobju celega leta (tudi pozimi) in istočasno standardno omogoča napredne funkcije rotacije enot, backup, ipd. (v primeru uporabe več notranjih enot).</t>
  </si>
  <si>
    <t>Sistem kot celota je sestavljen iz ene zunanje in ene notranje enote (lahko tudi več notranjih), zunanja pa je opremljena s spiralnim hermetičnim kompresorjem, popolnoma brezkoračno krmiljenim (INVERTER motor), za zagotavljanje natančnega prilagajanja potrebam po hladilni ali ogrevni moči.</t>
  </si>
  <si>
    <t>Sistem zunanje reverzibilne zračno hlajene ter notranje enote (ali več enot), ti. SPLIT sistema (deljena izvedba) za profesionalno komercialno rabo, za ogrevanje in hlajenje prostorov z ekološkim hladilnim sredstvom R32.</t>
  </si>
  <si>
    <t>OPREMA</t>
  </si>
  <si>
    <t>A/TEHNOLOŠKO HLAJENJE</t>
  </si>
  <si>
    <t xml:space="preserve">A/SKUPAJ TEHNOLOŠKO HLAJENJE </t>
  </si>
  <si>
    <t>SKUPAJ OSTALO</t>
  </si>
  <si>
    <t>Drobni material za izvedbo inštalacij (drobni montažni in tesnilni material, atipski fazonski in  oblikovni kosi, okvirji,  konzole, označevalne tablice in napisi, ....). Vrednost ocenjena kot delež (%) vrednosti predhodnih sklopov (A).</t>
  </si>
  <si>
    <t>Pripravljalna (odmere, usklajevanje poteka instalacij, zarisovanje,...) in zaključna dela (čiščenje, poučevanje vzdrževalcev, izdelava dokazila o zanesljivosti...). Vrednost ocenjena kot delež (%) vrednosti predhodnih sklopov (A).</t>
  </si>
  <si>
    <t>Izdelava posnetkov tras zakritega kanalskega razvoda, elementov… vris v PZI - za potrebe izdelave PID-a</t>
  </si>
  <si>
    <t>SKUPAJ NAPRAVE in OPREMA</t>
  </si>
  <si>
    <t>Tipski kondenzator v primeru vezave ventilatorja na stikalo od luči. Karakteristike glede na el. parametre; pridobit od dobavitelja opreme.</t>
  </si>
  <si>
    <t>Npr. izdelek Aerauliqa QX80-T.</t>
  </si>
  <si>
    <t xml:space="preserve">Parametri ventilatorja: 
Vn=80m3/h; dp(ekst.n)=80Pa, Lw=&lt;38dB(A).
Pel.=28W, U=230V, </t>
  </si>
  <si>
    <t>Možnost kontrole časa izteka delovanja 
(run-on-timer).</t>
  </si>
  <si>
    <t>Vse statično in dinamično balansirano.</t>
  </si>
  <si>
    <t>V tihi izvedbi in primeren za "enocevno obratovanje", torej z visoko_tesno napovratno loputo, v IP x4 zaščiti,  z energijsko varčnim dvohitrostnim motorjem z krogličnim uležajenjem.</t>
  </si>
  <si>
    <t xml:space="preserve">Odvodni radialni ventilator v dekorativnem nadometnem ohišju. </t>
  </si>
  <si>
    <t>Ustreza kot npr. Systamair K 125 EC Sileo ali enakovredno.</t>
  </si>
  <si>
    <t>Parametri ventilatorja: 
V=150m3/h, dp(ekst.)&gt;=450Pa, 
Pel.=86W, U=230V.</t>
  </si>
  <si>
    <t>Ohišje s priključki Φ125mm in zunanjim premerom D=&lt;246mm.</t>
  </si>
  <si>
    <t>Komplet z originalnim motažnim materialom (dodatno opremo): 2x elastični kanalski spojni kos s pritrdilnimi objemkami, original nosilec (stenski ali stropni) z elastičnim vpetjem.</t>
  </si>
  <si>
    <t xml:space="preserve">Elektromotor v EC izvedbi in s prigrajeno termično zaščito. Možnost kontrole števila vrtljajev preko analognega vhoda 0(2)..10V. Možnost kontrole števila vrtjajev preko integriranega potenciometra. Vse opremljeno s stikalom in priključno dozo. </t>
  </si>
  <si>
    <t xml:space="preserve">Motor ventilatorja, skupaj z rotorjem protivibracijsko vpet na ohišje, rotor ventilatorja z nazaj zakrivljenimi lopaticami. Vse statično ter dinamično balansirano. </t>
  </si>
  <si>
    <t>Cevni ventilator v kovinskem ohišju, nazaj obrnjene lopatice kolesa, tiha izvedba; stopnja zaščite el. opreme &gt;= IP54.</t>
  </si>
  <si>
    <t>-dim. police 150x100 [mm]</t>
  </si>
  <si>
    <t>Npr. proizvod Hermi ali ustrezno.</t>
  </si>
  <si>
    <t>Prvenstveno neinvazivno pritrjevanje na pocinkano jekleno (pod)konstrukcijo prezračevalne naprave KN1 - "krokodilčki" ter ostalo  (upoštevati ustrezne vijake oz. pritrdila); po potrebi/možnosti prehodno uskladiti izvedbo pritrdilnih mest z izvajalcem same jeklene (pod)konstrukcije. V manjšem delu montaža na AB konstrukcijo objekta oz. pripravljene AB podolžne bloke ali podobno.</t>
  </si>
  <si>
    <t>Vključno pripadajoči nosilci/konzole iz vroče cinkanega jekla..</t>
  </si>
  <si>
    <t>Kabelska polica s pokrovom, vse iz pocinkane pločevine v kvaliteti za montažo na prostem.</t>
  </si>
  <si>
    <t>-Cu Φ25.4</t>
  </si>
  <si>
    <t>Kot npr. ArmaflexTuffcoatt ali enakovredno; za cevi dimenzije:</t>
  </si>
  <si>
    <t>Dimenzijo cevi kontrolirati glede na specifikacijo izbranega dobavitelja!</t>
  </si>
  <si>
    <t xml:space="preserve">Izolacija bakrenih cevi iz visoko izolativnega in parozapornega sintetičnega kavčuka PE  (λ≤0.035, μ≥15000), z zunanjim plaščem odpornim proti mehanskim in vremenskim vplivom ter UV žarki, samougasljiv  - požarni razred E </t>
  </si>
  <si>
    <t>Po montaži kontrola in čiščenje.</t>
  </si>
  <si>
    <t>V primeru večjih višinskih razlik izvedba freonskih "sifonskih zank".</t>
  </si>
  <si>
    <t>Bakrene cevi in pripadajoči  fitingi  vse po EN 12735-1; spajanje z lotanjem (upoštevati ustrezen dodajni material)  v ustrezni/predpisani kvaliteti (atmosfera zaščitnega plina -  N2).</t>
  </si>
  <si>
    <t>Med: "DX" kanalskim hladilnikom KN1, R.A.P. ventili, LEV ventili  in zunanjo enoto; vse po po specifikaciji izbranega dobavitelja opreme.</t>
  </si>
  <si>
    <t>Cevne ("freonske") povezave na sistemu "DX".</t>
  </si>
  <si>
    <t>-Cu Φ15.88; Dizol.&gt;=13mm</t>
  </si>
  <si>
    <t>-Cu Φ12.7; Dizol.&gt;=9mm</t>
  </si>
  <si>
    <t>-Cu Φ9.52 , Dizol&gt;=9mm</t>
  </si>
  <si>
    <t>Kot npr. Armacell Tubolit Split ali enakovredno; za cevi dimenzije:.</t>
  </si>
  <si>
    <t>Izolacija iz penjenega PE z zunanjim plaščem odpornim proti mehanskim in vremenskim vplivom ter UV žarki, pož razred C-s1,do.</t>
  </si>
  <si>
    <t>Izvedba "v enem kosu", brez spojev.</t>
  </si>
  <si>
    <t>Predzolirane bakrene cevi, vse po EN 12735-1.</t>
  </si>
  <si>
    <t>-dimenzije VxŠxG=cca. 1000x600x300[mm] (kontroliraj glede na izbrano opremo)</t>
  </si>
  <si>
    <t>Vključno ves pritrdilni material za neinvazivno pritrditev  ("krokodilčki", ostalo) na pripravljeno jekleno pocinkano podkonstrukcijo.</t>
  </si>
  <si>
    <t>Napisne tablice.</t>
  </si>
  <si>
    <t>Vratca z jezično zapero in (sistemsko?! - uskladi z Uporabnikom) ključavnico s kompletom ključev)</t>
  </si>
  <si>
    <t>Letvice za montažo opreme.</t>
  </si>
  <si>
    <t>Ohišje s prezračevalnimi regami z vremensko zaščito.</t>
  </si>
  <si>
    <t>Prostostoječa omarica za postavitev na prostem, v celoti izdelana iz Inox_a (kotniki + pločevina).</t>
  </si>
  <si>
    <t xml:space="preserve">Ustreza kot npr. Panasonic tip CZ-P680BK2BM ali enakovredno. </t>
  </si>
  <si>
    <t>Povezovalni in razdelilni kompleti na cevovodih hladilnega medija (R410A). Oprema združljiva z osnovno opremo "DX enote".</t>
  </si>
  <si>
    <t xml:space="preserve">Ustreza kot npr. Panasonic tip CZ-P160RVK2 ali enakovredno. </t>
  </si>
  <si>
    <t>R.A.P. Ventil za preprečevanje akumulacije hladiva pri napravah za prezračevanje s DX elementom.</t>
  </si>
  <si>
    <t xml:space="preserve">Ustreza kot npr.Panasonic tip PAW-160MAH2 + CZ-RTC5 ali enakovredno. </t>
  </si>
  <si>
    <t>Napajanje: 230/1/50 V/F/Hz ~ 0.1A/18W</t>
  </si>
  <si>
    <t>Teža: 6.3 kg</t>
  </si>
  <si>
    <t>Mere [V/Š/G] 404 x 425 x 78 mm</t>
  </si>
  <si>
    <t>Regulacijski vmesnik vsebuje LEV ventil za delovanje z izbrano "ECOi" enoto. LEV ventil s priključki tekoča faza 9,52 mm, plinska faza 15,88 mm se privari v cevno Cu instalacijo VRF sistema.</t>
  </si>
  <si>
    <t>Vmesnik je dobavljen v ohišju stopnje zaščite IP 65; vključno s tiskanim vezjem za priklop temperaturnih tipal in regulatorjem za servisne nastavitve.</t>
  </si>
  <si>
    <t>Regulacijski vmesnik za povezavo zunanje "DX enote" z regulacijo enote za obdelavo zraka - prezrač. naprava KN1.</t>
  </si>
  <si>
    <t>-naprava VRF</t>
  </si>
  <si>
    <t xml:space="preserve">Vibra podložno/pritrdilni elementi za hkratno izravnavo/niveliranje in podstavljanje naprav na mestu vgradnje; izvedba mora zagotoviti stabilnost postavitve im  popolno izolacijo (zvok, vibracije) ohišja klimata od gradbene konstrukcije. </t>
  </si>
  <si>
    <t>-naprava VRT, postavitev na jekleno podkonstrukcijo na terasi 1. nadstropja
(višina postavitve nad terenom H=~5m)</t>
  </si>
  <si>
    <t>Uporaba avtodvigala ustrezne nosilnosti, drsne podloge, premostitve, vozički,… Izvedba vseh potrebnih varnostnih ukrepov!</t>
  </si>
  <si>
    <t>Vklj. ostali  transport po strehi oz. v prostorih namestitve.</t>
  </si>
  <si>
    <t>Dvig enote VRV ("DX")  naprav na mesto postavitve.</t>
  </si>
  <si>
    <t>Npr. proizvod Sikla ali ustrezno.</t>
  </si>
  <si>
    <t>Po potrebi statična ocena in delavniška dokumentacija ter dokumentacija za DZO.</t>
  </si>
  <si>
    <t>Izvedba s pomočjo tipskih elementov sistemskega programa (mont. profili, ploščice, navojne palice, jeklenice, napenjala…).</t>
  </si>
  <si>
    <t>Vse vsaj v vroče cinkani izvedbi; dosežena mora biti ustrezna vremenska odpornost. Po potrebi obdelana še poškodovana mesta osnovne konstrukcije!</t>
  </si>
  <si>
    <t>Vklučno vse pritrdilne točke in povezovalni elementi za izvedbo zavetrovanj.</t>
  </si>
  <si>
    <r>
      <t xml:space="preserve">Izdelava premostitvene podkonstrukcije za namestitev VRF enote (in pomožne opreme) </t>
    </r>
    <r>
      <rPr>
        <i/>
        <u/>
        <sz val="10"/>
        <rFont val="Arial"/>
        <family val="2"/>
        <charset val="238"/>
      </rPr>
      <t>na prostem</t>
    </r>
    <r>
      <rPr>
        <sz val="10"/>
        <rFont val="Arial"/>
        <family val="2"/>
        <charset val="238"/>
      </rPr>
      <t>.  Prvenstveno neinvazivno pritrjevanje na pocinkano jekleno (pod)konstrukcijo - "krokodilčki" ter ostalo  (upoštevati ustrezne vijake oz. pritrdila); po potrebi/možnosti prehodno uskladiti izvedbo pritrdilnih mest z izvajalcem same jeklene (pod)konstrukcije. V manjšem delu montaža na AB konstrukcijo objekta oz. pripravljene AB podolžne bloke ali podobno.</t>
    </r>
  </si>
  <si>
    <t>Ustreza kot npr. Panasonic tip U-12ME2E8 (serija ECOi) ali enakovredno.</t>
  </si>
  <si>
    <t>Električno napajanje: 380V, 50 Hz</t>
  </si>
  <si>
    <t>Neto teža: 270 kg</t>
  </si>
  <si>
    <t>Dimenzije VxŠxG: 1842x770x1000 mm</t>
  </si>
  <si>
    <t>Tihi način: 56,0 dB (A)</t>
  </si>
  <si>
    <t>Običajni način: 59,0 dB (A)</t>
  </si>
  <si>
    <t>Raven zvočnega tlaka:</t>
  </si>
  <si>
    <t>Priključek za uravnoteženje: 6,35 mm</t>
  </si>
  <si>
    <t>Priključek za tekočo fazo: 12,70 mm</t>
  </si>
  <si>
    <t>Priključek za plin. faza: 25,40 mm</t>
  </si>
  <si>
    <t>Cevne povezave:</t>
  </si>
  <si>
    <t>Pretok zraka: 13920 m3/h</t>
  </si>
  <si>
    <t>SCOP: 5.84</t>
  </si>
  <si>
    <t>COP pri nominalnih pogojih (100% obremenitev): 4,73</t>
  </si>
  <si>
    <t>Priključna moč ogrevanja: 7,92 kW</t>
  </si>
  <si>
    <t>Moč ogrevanje: 37,5 kW</t>
  </si>
  <si>
    <t>ESEER: 7.94</t>
  </si>
  <si>
    <t>EER v nominalnih pogojih (100% obremenitev): 3,96</t>
  </si>
  <si>
    <t>Priključna moč hlajenja: 8,47 kW</t>
  </si>
  <si>
    <t>Moč hlajenja pri Tv = 43° ST, Tp = 19° CVT: 28kW</t>
  </si>
  <si>
    <t>Moč hlajenja: 33,5 kW</t>
  </si>
  <si>
    <t>Enota omogoča priključitev do 30 notranjih enot.</t>
  </si>
  <si>
    <t>Dovoljena višinska razlika med zunanjimi in notranjimi enotami: H=50m.</t>
  </si>
  <si>
    <t>Največja dovoljena skupna dolžina ravnih cevi: L=1000m (ekvivalentba dolžina L(e)=~200 m).</t>
  </si>
  <si>
    <t xml:space="preserve">Vse regulacijske in zaščitne funkcije so krmiljene z vgrajenim mikroprocesorskim krmilnikom, vključno z krmiljenje aksialnega ventilatorja na visok in nizki tlak; naprava zajema podatke do senzorjev temperature hladilne tekočine, temperature olja, temperature izmenjevalnika toplote in zunaneo temperaturo. Krmilna elektronika je prevlečena s silikonsko plastjo, ki ščiti elektronske komponente pred vplivi vremenskih razmer, kot so vlaga in prah. </t>
  </si>
  <si>
    <t>Možnost tihega nočnega način z zmanjšanjem zvočnega tlaka za -3 dB (A) v prvem koraku in -5 dB (A) v drugem stopnji.</t>
  </si>
  <si>
    <t xml:space="preserve">Enota odvzame zrak s strani in ga potegne navpično navzgor skozi zaščitno mrežo. Aksialni ventilator enote ima zunanji statični tlak 80  kar omogoča namestitev znotraj prostora. </t>
  </si>
  <si>
    <t>Hladilni krog enote je sestavljen iz hirmetično zaprtega inverterskega dvorotacijskega kompresorja, štiripotni ventil za regulacijo, kolektorja, filtra in olja za odvajanje. Enote so tovarniško testirane, vakumirane in predhodno napolnjene z hladilnim medijem.Hermetični dvorotacijski kompresorji so zvočno izolirani. Modul obravnavne enote ima dva kompresorja.</t>
  </si>
  <si>
    <t>Toplotni izmenjevalec zrak-freon, to je kondenzator/uparjalnik, je zasnovan za delovanje z hladilnim medijem R410A. Aluminijasti trakovi izmenjevalca toplote so površinsko zaščiteni pred atmosferskimi vplivi s fino obdelavo "bluefein".</t>
  </si>
  <si>
    <t>Enote so modularne izvedbe z osnovnim okvirjem in pocinkanimi jeklenimi ploščami z ustrezno zaščito za zunanjo in notranjo postavitev. Ohišje naprave je vroče cinskano ter zaščiteno s premazom, odpornim proti koroziji, ki preprečuje plesni in je odporen na slano atmosfero. Možnost povezave več modulov.</t>
  </si>
  <si>
    <t>Območje delovanja:
- v načinu hlajenja od Tv = -10 ° C do + 52 ° C st,
- v načinu ogrevanja od Tv = -25 ° C do + 18 ° Cvt.
Pričakuje se, da bodo enote obratovale od 50% do 200% razmerja zmogljivosti.</t>
  </si>
  <si>
    <t>V primeru okvare kompresorja se aktivira možnost "backup", pri kateri bo druga zunanja enota ali drugi kompresor v isti zunanji enoti še naprej deloval/a. Enota omogoča LLC (Load Level Control) funkcijo stalnega spreminjanja temperature izparilnika in temperature kondenzacije delovnega medija na sobno temperaturo skozi vse leto, z dodatnimi prihranki energije in večjim udobjem zaradi višjih temperatur medijev.</t>
  </si>
  <si>
    <t>VRF (Variable Refrigerant Flow) 2-cevna serija primerna za zunanjo ali notranjo montažo, z vgrajenima hermetičnima kompresorjema. Za potrebe hladilnika z direktnim uparjanjem ("DX enota") v prezračevalni napravi KN1.</t>
  </si>
  <si>
    <t>-grupe dimenzije DN25..DN40</t>
  </si>
  <si>
    <t>Opcija v primeru, da opreme ni mogoče montirati v klimat!</t>
  </si>
  <si>
    <t>Kompleten toplotno izoliran (toplotna izolacija enaka izolaciji ostalega cevovoda) vodotesni zaščitni oklep iz barvane Alu pločevine (odtenek RAL7048 oz. po zahtevah Arhitekta/Investitorja) za zaščito armature mešalno/črpalnih in "delilnih" krogov na prostem. Vključno vsa vodotesna revizijska vratca za dostop do opreme.</t>
  </si>
  <si>
    <t>-naprava KN4</t>
  </si>
  <si>
    <t>-naprava KN3</t>
  </si>
  <si>
    <t>-naprava KN2</t>
  </si>
  <si>
    <t>-naprava KN1</t>
  </si>
  <si>
    <t>Zagon klimatske naprave po dokončani montaži naprave in po izvedbi vseh navezav ter kompletiranju regulacijske opreme. Zagon izvede pooblaščen serviser dobavitelja klimata.</t>
  </si>
  <si>
    <t>Izvedba predhodnih meritev pretokov in elektro meritev na elektro opremi za potrebe zagona naprav.</t>
  </si>
  <si>
    <t>-naprava KN3; cevi dim. Φ40..Φ50 [mm] , 
dolžina razvoda na prostem L= ~10m; 
navezava na pripravljeno inštalacijo</t>
  </si>
  <si>
    <t>-naprava KN2; cevi dim. Φ40..Φ50 [mm] , 
dolžina razvoda znotraj objekta L= ~2m; 
navezava na pripravljeno inštalacijo</t>
  </si>
  <si>
    <t>-naprava KN1; cevi dim. Φ40..Φ50 [mm] , 
dolžina razvoda na prostem L= ~12m; 
navezava na pripravljeno inštalacijo</t>
  </si>
  <si>
    <t xml:space="preserve">Razvod iz PP-HT cevi ter pripadajočih fazonskih kosov. Razvod v celoti izoliran s visoko parozaporno težko gorljivo UV odporno toplotno izolacijo  iz sintetčnega kavčuka v cevakih z debelino Dizol.=25mm.  Toplotna izolacija se izvaja nad el. grelnimi kabli. Vključno vodotesen oklep iz ALu pločevine za razvod na prostem.
Komplet z vsemi obešali (gumirane objemke) za neinvazivno ("krokodilčki", ostalo) obešanje na podkonstrukcije oz. na osnovno konstrukcijo ter z materialom za navezavo na priključke naprave. Vključno material za navezavo na pripravljen odtok.  </t>
  </si>
  <si>
    <t>Kompletna izvedba sistema odtoka iz izlivov opreme prezračevalnih naprav.</t>
  </si>
  <si>
    <t>skupaj</t>
  </si>
  <si>
    <t>-naprava KN3 (notranja)</t>
  </si>
  <si>
    <t>-naprava KN2 (notranja)</t>
  </si>
  <si>
    <t>-naprava KN1 (notranja)</t>
  </si>
  <si>
    <t>Oprema iz sklopa dobave dobavitelja klimata.</t>
  </si>
  <si>
    <t>Komplet vseh klasičnih oz. kompaktnih ("MK-1") smradotesnih sifonov (tlačni, podtlačni) za montažo na razvodu odtokov kondenzata od prezračevalnih naprav. Tip sifona glede na prostorske možnosti na mestu samem. Vključno pripadajoča parozaporna (UV obstojna?!) toplotno-izolacijska ohišja.</t>
  </si>
  <si>
    <t>-zun. premer telesa Φ160, kabelska odprtina DN75, 
vse  za debelino str. sestava na prehodu S=65cm</t>
  </si>
  <si>
    <t>Ustreza kot npr. izdelek Kloeber Flavent Pro ali enakovredno.</t>
  </si>
  <si>
    <t>Tesneje (zrakotesno) vstopa kablov v telo prevodnice z toplotno izolativnim materialom (izbor na mestu samem!) Ostali tesnilni in izolacijski material.</t>
  </si>
  <si>
    <t>Sestav iz modularnih elementov:  toplotno izolirano telo (s podaljški?!), pritrdilna manšeta, tesnilna folija (na manšeti), izolacijski vstavek/element, zaključni nastavek/kapa 180º.</t>
  </si>
  <si>
    <t xml:space="preserve">Tipski strešni element (izolirana izvedba!) za izvedbo prehoda kablov na ravni strehi. Izdelan iz barvne umetne mase (predvidoma črna; pred nabavo kontroliraj z Arhitektom), vsi elementi sestava ustrezno izolirani (prednostno!) oz. izvedeni tako, da morebitni kondenz ne zateka nazaj v prostor. </t>
  </si>
  <si>
    <t>-naprava KN3 (ocenjena dolžina povezave L=40m)</t>
  </si>
  <si>
    <t>-naprava KN2 (ocenjena dolžina povezave L=5m)</t>
  </si>
  <si>
    <t>-naprava KN1 (ocenjena dolžina povezave L=60m)</t>
  </si>
  <si>
    <t>Tip kabelskih povezav glede na zahteve Dobaviteljev opreme, glede na lokacijo (na prostem!) in glede na namembnost obkjekta (negorljivi, nizka vsebnost halogenov; enako kot velja za splošne inštalacije!)</t>
  </si>
  <si>
    <t>Izvedba pred izvedbo tlakov in ometov!</t>
  </si>
  <si>
    <t>Signalni kabel sledi napajalnim kablom v objekt, v objektu po tipskih trasah (skozi elektro prostore in po kabelskih policah). Po potrebi delno tudi podometno (vključno zaščitne cevi).</t>
  </si>
  <si>
    <t>Lokacijo panelov uskladiti skupaj z Investitorjem in Izvajalcem EI na mestu samem!</t>
  </si>
  <si>
    <t>Izvedba kabelskih povezav (ožičenje) med krmilnimi tabloji in elektrokrmilnimi omarami klimatskih naprav na strehi objekta.</t>
  </si>
  <si>
    <t>-naprava KN1 
(grelni kabli ~30m, napajalni kabli ~25m)</t>
  </si>
  <si>
    <t>Vključno električne meritve, zagon in izdelava A_testa oz. Dokazila.</t>
  </si>
  <si>
    <t>Vsa oprema z ustrezno IP zaščito!</t>
  </si>
  <si>
    <t>Predvideno skupno število zank 3, razmerje med številom odsekov ter dolžinami napajalnih in grelnih kablov na mestu samem.</t>
  </si>
  <si>
    <t xml:space="preserve">Predviden obseg: napajalni kabli (za razvod na prostem) + pritrdilni material, samoregulirni grelni kabli specifične moči cca. 20W/t.m;  vodotesne kabelske sponke in zaključki; sponke za pritrditev grelnih kablov na cevi pod toplotno izolacijo. </t>
  </si>
  <si>
    <t>Podan načelen obseg, točen obseg glede na ogled stanja izvedbe strojnih inštalacij.</t>
  </si>
  <si>
    <t xml:space="preserve">Za cevi odtoka kondenzata (vključno sifoni), razvod ogrevne vode in dovod sanitarne vode. Izvedba pred izolacijo razvodov. </t>
  </si>
  <si>
    <t>Elektrogrelni (in pripadajoči napajalni) kabli navezani na sponke krmilno/zaščitne opreme zajete v elektrokrmilni omarici klimata. Vključmo napjanje sistema iz pripravljenih sponk v EKO klimata.</t>
  </si>
  <si>
    <t>Izdelava delavniške dokumentacije, ožičenje, meritve in funkc. preizkus ter izdelava A_testa oz. Dokazila.</t>
  </si>
  <si>
    <t>Sklop krmiljenja/varovanja el. ogrevanja cevnih inštalacij za prezračevalne naprave na prostem, s pomočjo elektrogrelnih kablov.  V AKZ zaščiteni kovinski el. omarici za vgradnjo na prostem (ustrezna IP zaščita). 
V omarico vgrajeno: vsa potrebna oprema za priklop:
treh (3) ogrevnih kablov (za razvod hladilne vode, za razvod hladne sanitarne vode, za sifone &amp; razvod odtoka kondentaza) skupne el. moči cca. 600W;   "zunanji" termostat, odklopniki in ostala oprema (za popolno funkionalnost sklopa) . Vse ustrezno varovano.</t>
  </si>
  <si>
    <t>Vse skladno z navodili/priporočili dobavitelja klimata.</t>
  </si>
  <si>
    <t>Opravi pooblaščeni izvajalec tovrstnih (elektro) del.</t>
  </si>
  <si>
    <t>Kompletno kabliranje "zunanje" periferne opreme prezračevalnih naprav na EKO in priprava na zagon. Obseg skladno s tehničnimi specifikacijami izbranih dobaviteljev opreme. Vključno vsa dodatna oprema zajeta v predhodne delu popisa!</t>
  </si>
  <si>
    <t>Ustreza kot npr. proizvod Sikla ali enakovredno.</t>
  </si>
  <si>
    <t>Vključno statična presoja in delavniška dokumentacija (priložiti za DZO!).</t>
  </si>
  <si>
    <t>Vse v vroče cinkani izvedbi. Po potrebi obdelana še poškodovana mesta osnovne konstrukcije!</t>
  </si>
  <si>
    <t xml:space="preserve">Izdelava samostoječega podstavka prezračevalne naprave KN3, višine cca. 15cm (dvig klimata od tlaka za potrebe zagotovitve padca odtoka kondenzata). Montaža na obstoječ tlak objekta. Upoštevati ustrezne podporne ploščice (za niveliranje) ter ustrezne vijake oz. pritrdila. </t>
  </si>
  <si>
    <t xml:space="preserve">Izdelava samostoječega podstavka prezračevalne naprave KN2, višine cca. 180cm (dvig klimata od tlaka za potrebe "podstropne" montaže).  Izvedba mora omogočiti postavitev omare za čistila pod podest/plato naprave (paziti zavetrovanja). Montaža na gotov tlak objekta. Upoštevati ustrezne vijake oz. pritrdila. </t>
  </si>
  <si>
    <t>-naprava KN3, postavitev na tla v prostor obstoječe energetske postaje
(višina postavitve nad tlakom H=~0,2m)</t>
  </si>
  <si>
    <t>-naprava KN2, postavitev na podstavek v prostorih čistil v pritličju  
(višina postavitve nad tlakom H=~2m)</t>
  </si>
  <si>
    <t>-naprava KN1, postavitev na jekleno podkonstrukcijo na terasi 1. nadstropja
(višina postavitve nad terenom H=~5m)</t>
  </si>
  <si>
    <t>Dvig modulne in kompaktnih klimat.  naprav na mesto postavitve.</t>
  </si>
  <si>
    <t>Skladno z navodili dobavitelja klimata.</t>
  </si>
  <si>
    <t>Vgradnja vseh tulk in ločilnih pip za vso potrebno periferno opremo na cevovodih grelne (in hladilne?!) vode do klimatov.</t>
  </si>
  <si>
    <t>-za napravo KN3</t>
  </si>
  <si>
    <t>Pomoč pri vgradnji 3p mešalnega ventila v sklopu ogrevanja zajet sklop črpalno/mešalnega kroga grelnika.</t>
  </si>
  <si>
    <t>-bimetalni termometer 0 do 120 st.C, vgradnja v cev</t>
  </si>
  <si>
    <t>-manometer za območje z 0 do 6 bar, vključno z manometersko pipico</t>
  </si>
  <si>
    <t>-avtomatski odzračni lonček ("spirovent") DN15 z ločilno pipico</t>
  </si>
  <si>
    <t>-izpustna zaporna krogelna pipa DN15 z navojnim čepom na verižnici</t>
  </si>
  <si>
    <t>-protipovratna loputa DN25</t>
  </si>
  <si>
    <t>-protipovratna loputa DN20 (by-pass)</t>
  </si>
  <si>
    <t>-poševnosedežni ventil s skalo za fino regulacijo pretokov DN25</t>
  </si>
  <si>
    <t>-poševnosedežni ventil s skalo za fino regulacijo pretokov DN20 (by-pass)</t>
  </si>
  <si>
    <t>-čistilni kos DN25</t>
  </si>
  <si>
    <t>-zaporna krogelna pipa DN25</t>
  </si>
  <si>
    <t>Material po specifikaciji:</t>
  </si>
  <si>
    <t>3p ventil v delilni funkciji zajet s popisu klimata.</t>
  </si>
  <si>
    <t>Za klimat KN1; vse vgrajeno pod strop spodnje etaže objekta!</t>
  </si>
  <si>
    <t xml:space="preserve">Armatura črpalno/mešalnega kroga grelnika klimata. Vsa armatura NP6. Do dimenzije DN40 navojna izvedba, nad to dimenzijo prirobnična izvedba; po potrebi upoštevati navojne holandce oz. varilne protiprirobnice. </t>
  </si>
  <si>
    <t>Ustreza kot npr. Systamair Topvex TC20-R-HWL-S ali enakovredno.</t>
  </si>
  <si>
    <t>Specifikacija naprave v prilogi (vključno krivulje ventilatorjev!); v fazi ponudbe/nabave kontrolirati glede na popisno postavko, priporočila dobavitelja in stanje na mestu samem.</t>
  </si>
  <si>
    <t>Naprava ustreza Ecodesign direktivi za 2016 in 2018 in spada v A+ energijski razred. Naprava mora imeti Eurovent in Hvac Hygiene certifikat.</t>
  </si>
  <si>
    <t>- odvodni filter virucidni "Deltri+" ePM1 90% z antibakterijskim nanosom  - 1 kos</t>
  </si>
  <si>
    <t>- elastični kanalski spojni kos DS Φ315 -  4 kos</t>
  </si>
  <si>
    <t xml:space="preserve">- 3-p regulacijski ventil z zveznim pogonom za grelnik:
ZTR 15-1,6 + RVAZ4-24A   -   1 kos    </t>
  </si>
  <si>
    <t xml:space="preserve">- zaporna loputa z vzmetnim motornim pogonom: 
TUNE-AHU-Φ315-TF24   -   2 kos                                                                                                                                                       </t>
  </si>
  <si>
    <t xml:space="preserve">- vhod za signal iz požarne centrale _ 24V (AC oz. DC; kontrolirati glede na tip centrale)  </t>
  </si>
  <si>
    <t xml:space="preserve">Dodatna oprema: </t>
  </si>
  <si>
    <t>Tehnične karakteristike:
- napajanje: 230V/1f/50Hz
- dovod zraka: 1.400 m3/h, 420 Pa
- odvod zraka: 1.400 m3/h, 470 Pa
- Pem. maks. ventilatorjev: 2 x 0,78 kW
- toplotni izkoristek rekuperatorja: 
⦁ suhi po EN308; 82,1%, 
⦁ mokri; 83,4 %, 
⦁ najnižja temperatura za rekuperatorjem 6 st.C 
- vrnjena toplotna energija (zima): 13.2 kW 
- vodni gr. Qgr.max = 6,6kW (60/50°C), Tvpih=22°C
- dimenzije: 2002x764x1319 mm
- teža: 280 kg</t>
  </si>
  <si>
    <t xml:space="preserve"> Krmilno/reg. sklop omogoča naslednje posebne funkcije:
- Izbor hitrosti ventilatorjev, ki temelji na osnovi izbranega režima
- Regulacija pretoka na konstantni pretok s signalom znižanja glede na zaprtost ERP
- Regulacija hitrosti ventilatorja na konstrantni tlak
- Temperaturna regulacija na konstantno temperaturo vpiha/prostora      
- Avtomatsko vodenje 'by-pass" sekcijske žaluzije (rekuperacija hladu in toplote) ali rotacijskega regeneratorja
- Krmiljenje pogonov ventilov/črpalk grelnika in hladilnika
- Krmiljenje žaluzij ZUZ &amp; ZAZ
- Krmiljenje opreme vlaženja (stopnja navlaževanja, kaluženje, ostalo) ali razvlaževanja
- Alarmiranje merjenih  parametrov (temperatura, vlaga), upravlajnje z alarmnimi mejami
- Tedenski urnik za vodenje ventilacije, želenih temperatur in vlažnosti vtočnega zraka
- Nočno pohlajevanje
- Prosto pohlajevanje
- Delovanje po tedenskem urniku 
- Spremljanje električne porabe ventilatorjev dnevno, tedensko, mesečno, letno in za obdobje 3 let
- Vgrajen WEB server za povezavo na računalnik in dostop preko Cloud-a        
 - ModBUS vmesnik kot standardna rešitev za oddaljeni dostop ali povezavo na CNS</t>
  </si>
  <si>
    <t>Elektro krmilna omara (EKO) za montažo na ohišje  klimata se sestoji iz močnostne opreme (varovalk posameznih sklopov...) ter mikroprocesorskega krmilnika. 
DDC krmilnik s potrebnim naloženim softwareom je montiran v elektro krmilni omari.</t>
  </si>
  <si>
    <t>Krmilno-nadzorni sistem klimatske naprave, ki zajema: elektro omaro s krmilnim in močnostnim delom zmontirano ob napravo, periferno opremo (tipala/stikala, motorne pogone, diferenčne merilnike tlaka, [protizmrzovalne] termostate), servisno stikalo na fiksnem panelu, na zunanji strani elektro omare, možnost daljinskega upravljanja preko upravljalne konzole z zaslonom, WEB server, navodila za ožičenje, uporabo in servisiranje ter zagon. Vse v obsegu, ki zagotavlja popolno funkcionalnost naprave.</t>
  </si>
  <si>
    <t>Rekuperator:
Visoko-učinkovit protitočni ploščni rekuperator z izkoristkom do 90% in by-pass loputo s pogonom s sekcijskim odtaljevanjem, najnižja temp. za ploščnim rekuperatorjem je 6°C</t>
  </si>
  <si>
    <r>
      <t xml:space="preserve">Ventilatorji:
</t>
    </r>
    <r>
      <rPr>
        <sz val="10"/>
        <color indexed="8"/>
        <rFont val="Arial"/>
        <family val="2"/>
        <charset val="238"/>
      </rPr>
      <t>Energijsko učinkovit dovodni in odvodni ventilator z varčnim EC motorjem in zvezno regulacijo pretoka.</t>
    </r>
  </si>
  <si>
    <r>
      <rPr>
        <sz val="10"/>
        <color indexed="8"/>
        <rFont val="Arial"/>
        <family val="2"/>
        <charset val="238"/>
      </rPr>
      <t>Filtri:
- vrečasti filter F7-ePM1 60% dovod
- vrečasti filter M5-ePM10 60% odvod</t>
    </r>
  </si>
  <si>
    <r>
      <rPr>
        <sz val="10"/>
        <color indexed="8"/>
        <rFont val="Arial"/>
        <family val="2"/>
        <charset val="238"/>
      </rPr>
      <t>Ohišje:
Izdelano v dvostenski izvedbi s stenami iz pocinkane jeklene pločevine, zaščitene s prevleko Magnelis (MgZn) in z vmesno izolacijo iz mineralne volne debeline 50 mm.
- zaščita pred korozijo: razred C5
- mehanska stabilnost: razred D2
- faktor toplotne prehodnosti: T2 po EN 1886
- faktor toplotnih mostov: TB2 po EN 1886</t>
    </r>
  </si>
  <si>
    <t>Kompaktna klimatska naprava za dovod svežega zraka in odvod izrabljenega zraka. Naprava z zgornjimi priključki  in za notranjo postavitev na tla. Krmilna oprema je integrirana v napravi.</t>
  </si>
  <si>
    <t>Kompletna klimatska naprava KN3; vključno EKO ter periferna oprema (senzorika, ventili, pogoni in ostali izvršni organi,…); vključno ostala  pripadajoča oprema</t>
  </si>
  <si>
    <t>Ustreza kot npr. Systamair tip SAVE VTC 500 L ali enakovredno.</t>
  </si>
  <si>
    <t>Naprava ustreza Ecodesign direktivi za 2016 in 2018 in spada v A energijski razred.</t>
  </si>
  <si>
    <t>- virucidni filter Deltri+ na strani ODZ</t>
  </si>
  <si>
    <t>- elastični kanalski spojni kos Φ200 -  4 kom</t>
  </si>
  <si>
    <t>- priklj. kabel za Save Connect - 1 kom</t>
  </si>
  <si>
    <t>- Save Connect - Web modul - 1 kom</t>
  </si>
  <si>
    <t>- CEC kabel 12m - 1 kom</t>
  </si>
  <si>
    <t>- Save LIGHT stenski upravljalnik - 1 kom</t>
  </si>
  <si>
    <t>- protipovratna loputa RSK_200 - 1 kom</t>
  </si>
  <si>
    <t>Dodatna oprema:</t>
  </si>
  <si>
    <t>- Zvočna moč ohišja (dB(A)): 52</t>
  </si>
  <si>
    <t>- Zvočna moč izpuha (dB(A)): 78</t>
  </si>
  <si>
    <t>- Zvočna moč odvoda (dB(A)): 61</t>
  </si>
  <si>
    <t>- Zvočna moč dovoda (dB(A)): 79</t>
  </si>
  <si>
    <t>- Zvočna moč zajema (dB(A)): 65</t>
  </si>
  <si>
    <t>Hrup pri obratovalnih pogojih</t>
  </si>
  <si>
    <t>- Skupna električna moč (W): (2x170 + 1670)</t>
  </si>
  <si>
    <t>- Dimenzije (mm x mm x mm): 880 x 615 x 849</t>
  </si>
  <si>
    <t>- Teža med transportom (kg): 82</t>
  </si>
  <si>
    <t>Skupne karakteristike</t>
  </si>
  <si>
    <t>- temperatura vpiha: 22°C</t>
  </si>
  <si>
    <t>- Priključna napetost (V): 230</t>
  </si>
  <si>
    <t>- Priključna moč (kW): 1,67</t>
  </si>
  <si>
    <t>Električni grelnik (v funkciji zaščite pred zamrzovanjem)</t>
  </si>
  <si>
    <t>- Toplotni izkoristek po EN13141-7: 83%</t>
  </si>
  <si>
    <t xml:space="preserve">- Stanje dovedenega zraka:  18,1°C, 10% RV </t>
  </si>
  <si>
    <t xml:space="preserve">- Stanje notranjega zraka: 22°C, 40% RV </t>
  </si>
  <si>
    <t xml:space="preserve">- Stanje zunanjega zraka: -13°C, 90% RV </t>
  </si>
  <si>
    <t>Rekuperator - zima</t>
  </si>
  <si>
    <t>- Priključna moč (W): 158</t>
  </si>
  <si>
    <t>- Eksterni tlačni padec (Pa): 380</t>
  </si>
  <si>
    <t>- Pretok zraka (m3/h): 500</t>
  </si>
  <si>
    <t>Odvodni ventilator</t>
  </si>
  <si>
    <t>- Priključna moč (W): 164</t>
  </si>
  <si>
    <t>- Eksterni tlačni padec (Pa): 340</t>
  </si>
  <si>
    <t>Dovodni ventilator</t>
  </si>
  <si>
    <t>Tehnične karakteristike:</t>
  </si>
  <si>
    <t>-možna je komunikacija z Modbus preko RS-485. Z zunanjim digitalnim signalom je možno  preklapljanje med 3 posameznimi hitrostmi ventilatorjev, vklop in izklop električnega grelnika, aktiviranje podaljšanega / prisilnega delovanja in preklop med načinom delovanja doma / z doma; na zaslonu so vidne nastavitve, npr. delovanje el. grelnika, poletno delovanje, potreba po zamenjavi filtrov in tudi indikacija signalov v primeru napak; priključi se lahko tudi dodatna nadzorna plošča.</t>
  </si>
  <si>
    <t>-možno je dodatno dogrevanje zraka z električnim grelnikom, vgrajenim znotraj naprave in/ali zunanjim vodnim grelnikom ter dodatno hlajenje zraka z zunanjim vodnim hladilnikom. Naprava ima vhode za delovanje v odvisnosti od zunanjih signalov: tipalo CO2, tipalo vlage, senzor gibanja.</t>
  </si>
  <si>
    <t>-možna je ročna nastavitev pretoka vtočnega in odtočnega zraka v 3 stopnjah: nizko, srednje in visoko ter sprememba vrednosti posameznih hitrostnih nivojev, nastavitev temperature v 5 stopnjah, nastavitev funkcije odmrzovanja, nastavitev tedenskega urnika delovanja z dvema dnevnima periodama, preklop med dnevnim in nočnim delovanjem; krmilni sistem omogoča ročni in avtomatični preklop med delovanjem z rekuperacijo toplote pozimi, poletnim delovanjem brez rekuperacije in rekuperacijo hladu poleti.</t>
  </si>
  <si>
    <t>Krmilni sistem omogoča:</t>
  </si>
  <si>
    <t>Vgrajen integriran krmilni sistem z vsemi potrebnimi elementi za zaščito in delovanje. Za nadzor nad funkijami naprave se nabavi in vgradi dislociran krmilni panel.</t>
  </si>
  <si>
    <t>V napravo je predmontiran dogrelnik zraka (zajet kot dodatna oprema).</t>
  </si>
  <si>
    <t>Naprava ima naslednje strojne funkcijske elemente: dovodni in odvodni ventilator z visoko učinkovitim EC motorjem, filtra vrečaste oblike za zunanji ePM1 60% in odtočni zrak ePM10 50%, protitočni ploščni rekuperator z izkoristkom do 90 % z vgrajeno obtočno žaluzijo, banjo za zbiranje in odtok kondenzata</t>
  </si>
  <si>
    <t>Naprava ima dvostensko ohišje, ki je toplotno in zvočno izolirano z izolacijo debeline 30 mm. Notranje stene naprave so iz alucinka, zunanje pa so pobarvane s praškasto belo barvo.</t>
  </si>
  <si>
    <t>Dovodno odvodna klimatska naprava notranje kompaktne izvedbe za montažo na tlak ali steno, s protitočnim lamelnim rekuperatorjem, priključki za zrak iz zgornje strani in posluževanjem spredaj</t>
  </si>
  <si>
    <t>Kompletna klimatska naprava KN2; vključno EKO ter periferna oprema (senzorika, ventili, pogoni in ostali izvršni organi,…); vključno ostala  pripadajoča oprema</t>
  </si>
  <si>
    <t>Ustreza kot npr. Systamair KA KA HHO-4-3-D-R-50F-TB2-L2  ali enakovredno.</t>
  </si>
  <si>
    <t>Specifikacija naprave v prilogi; v fazi ponudbe/nabave kontrolirati glede na popisno postavko, priporočila dobavitelja in stanje na mestu samem.</t>
  </si>
  <si>
    <t>Kompletna klimatska naprava KN1; vključno EKO ter periferna oprema (senzorika, ventili, pogoni in ostali izvršni organi,…)</t>
  </si>
  <si>
    <t>Klimatske naprave, montaža, oprema</t>
  </si>
  <si>
    <t>A/KLIMATSKE NAPRAVE in VENTILATORJI</t>
  </si>
  <si>
    <t>Električno napajanje strojnih naprav zajeto v popisu E.I.!</t>
  </si>
  <si>
    <t>Opomba:</t>
  </si>
  <si>
    <t>SKUPAJ A&amp;B brez DDV</t>
  </si>
  <si>
    <t>A/SKUPAJ NAPRAVE IN OPREMA</t>
  </si>
  <si>
    <t>-vse strani priključkov klimatov in strani posluževanja preveriti na mestu samem!</t>
  </si>
  <si>
    <t>PREZRAČEVALNE NAPRAVE Z EKO&amp;REGUL. TER OSTALO OPREMO in VENTILATORJI ZA PRIZIDEK IN OBSTOJEČ OBJEKT</t>
  </si>
  <si>
    <t>PREZRAČEVANJE 1/2</t>
  </si>
  <si>
    <t>SKUPAJE D.E., OPREMA IN RAZVOD PREZ.</t>
  </si>
  <si>
    <t>Izdaja poročila.</t>
  </si>
  <si>
    <t>Meritve  in preizkusi na sistemu prezračevanja po EN 12599, vključno z meritvami mikroklime in hrupnosti. Izvede pooblaščena institucija.</t>
  </si>
  <si>
    <t>Zagonski preizkusi, dimna proba, poučevanje vzdrževalcev...</t>
  </si>
  <si>
    <t>Preizkus tesnosti kanalske mreže po Eurovent 2/2.</t>
  </si>
  <si>
    <t>Ureguliranje količin zraka v kanalih, elementih in prostorih.</t>
  </si>
  <si>
    <t>-plošča, d=25 [cm] , preboj =&lt; Φ200 [mm]</t>
  </si>
  <si>
    <t>-stena, d=25 [cm] , preboj =&lt; Φ200 [mm]</t>
  </si>
  <si>
    <t>Po končanih delih čiščenje prahu in odvoz odpada.</t>
  </si>
  <si>
    <t>V primeru uporabe mokre tehnike zaščita ostalih površin in sprotno odvajanje vode.</t>
  </si>
  <si>
    <t>V primeru uporabe suhe tehnike zaščita ostalih površin in prostorov pred prahom in hrupom.</t>
  </si>
  <si>
    <t>Vse preboje zarisati ob prisotnosti Statika in Nadzornika. Izvesti ustrezne vpise v gradbeni dnevnik.</t>
  </si>
  <si>
    <t>Vrtanje oz. zarezovanje prebojev v AB konstrukcijske elemente objekta.</t>
  </si>
  <si>
    <t>Delo (vključno drobni&amp;potrošni material):</t>
  </si>
  <si>
    <t>Upoštevati 80% dela z ročnim in lahkim električnim orodjem ter 20% dela z zahtevnejšo opremo: težka pnevmatske kladiva, vrtalni stroj z diamantno krono...</t>
  </si>
  <si>
    <t>Dolbljenje zidnih utorov, izvedba talnih izrezov in prebojev v zidane ter AB konstrukcijske elemente ter ostala dela v zvezi z izvedbo predmetnih inštalacij.</t>
  </si>
  <si>
    <t>-za brutto dim. kanala cca. 75 x 75 [cm]</t>
  </si>
  <si>
    <t>-za brutto dim. kanala cca. Φ45 [cm]</t>
  </si>
  <si>
    <t>Način izvedbe in materiale prilgoditi stanju na mestu samem.</t>
  </si>
  <si>
    <t xml:space="preserve">Izdelava krovskih obrob in tesnitev na prehodu izoliranega kanalskega razvoda skozi zunanji ovoj objekta. </t>
  </si>
  <si>
    <t>-za dimenzjo nadsvetlobe cca 105 x 80 [cm]</t>
  </si>
  <si>
    <t>Obseg: demontaža okenskega krila, odstranitev stekla in odvoz na deponijo, dobava in montaža tipskega "sendvič" polnila PVC-PUR-PVC, izvedba izrezov v polnilo, ponovna montaža okenskega krila in fiksiranje v zaprto lego.</t>
  </si>
  <si>
    <t>Zamenjava obstoječega stekla v nadsvetlobi vhodnih vrat v prostor energetske postaja s polnilom; za potrebe vgradnje prezračevalnih kanalov za novo KN3.</t>
  </si>
  <si>
    <r>
      <t xml:space="preserve">Izdelava podpor in pritrdilnih mest za kanalski razvod (in opremo) </t>
    </r>
    <r>
      <rPr>
        <i/>
        <u/>
        <sz val="10"/>
        <rFont val="Arial"/>
        <family val="2"/>
        <charset val="238"/>
      </rPr>
      <t>na prostem</t>
    </r>
    <r>
      <rPr>
        <sz val="10"/>
        <rFont val="Arial"/>
        <family val="2"/>
        <charset val="238"/>
      </rPr>
      <t xml:space="preserve"> ter podobno/ostalo (osnovna obešala zajeta v postavki samih kanalov).  Potrebno bo tako neinvazivno pritrjevanje na pocinkano jekleno (pod)konstrukcijo [ "krokodilčki" ter ostalo  (upoštevati ustrezne vijake oz. pritrdila); po potrebi/možnosti prehodno uskladiti izvedbo pritrdilnih mest z izvajalcem same jeklene (pod)konstrukcije], kakor tudi montaža na AB konstrukcijo oz. opečne zidove objekta oz. pripravljene AB podolžne bloke ali podobno.</t>
    </r>
  </si>
  <si>
    <t>Vse vsaj v vroče cinkani izvedbi; dosežena mora biti ustrezna korizijska odpornost. Po potrebi obdelana še poškodovana mesta osnovne konstrukcije!</t>
  </si>
  <si>
    <r>
      <t>Izdelava podpor in pritrdilnih mest za kanalski razvod (in opremo) v</t>
    </r>
    <r>
      <rPr>
        <i/>
        <u/>
        <sz val="10"/>
        <rFont val="Arial"/>
        <family val="2"/>
        <charset val="238"/>
      </rPr>
      <t xml:space="preserve"> obstoječi energetski postaji z nenosilnim stropom</t>
    </r>
    <r>
      <rPr>
        <sz val="10"/>
        <rFont val="Arial"/>
        <family val="2"/>
        <charset val="238"/>
      </rPr>
      <t xml:space="preserve"> (osnovna obešala zajeta v postavki samih kanalov). Nova (pod)konstrukcija  mora vso obremenitev obešanja kanalov prenesti na zidove! Montaža na AB konstrukcijo oz. opečne zidove objekta.</t>
    </r>
  </si>
  <si>
    <r>
      <t xml:space="preserve">Izdelava podpor in pritrdilnih mest za kanalski razvod (in opremo) na </t>
    </r>
    <r>
      <rPr>
        <i/>
        <u/>
        <sz val="10"/>
        <rFont val="Arial"/>
        <family val="2"/>
        <charset val="238"/>
      </rPr>
      <t>kritičnih mestih znotraj objekta (nove dozidave) ter podobno</t>
    </r>
    <r>
      <rPr>
        <sz val="10"/>
        <rFont val="Arial"/>
        <family val="2"/>
        <charset val="238"/>
      </rPr>
      <t xml:space="preserve"> (osnovna obešala zajeta v postavki samih kanalov).  Montaža na AB konstrukcijo objekta (upoštevati ustrezne vijake oz. pritrdila). </t>
    </r>
  </si>
  <si>
    <t>Ustreza kot npr. izvedba Tegar d.o.o. ali enakovredno.</t>
  </si>
  <si>
    <r>
      <t xml:space="preserve">Vse skladno z zahtevami smernic </t>
    </r>
    <r>
      <rPr>
        <sz val="10"/>
        <color theme="1"/>
        <rFont val="Arial"/>
        <family val="2"/>
        <charset val="238"/>
      </rPr>
      <t>MLueAR in MST 11/2014</t>
    </r>
    <r>
      <rPr>
        <sz val="10"/>
        <rFont val="Arial"/>
        <family val="2"/>
        <charset val="238"/>
      </rPr>
      <t xml:space="preserve"> oz. VKF 25-15 (glej Študijo PV). </t>
    </r>
  </si>
  <si>
    <t>Zapiranje  (zrakotesno?!) vseh reg prebojev kanalskega razvoda (v prebojih požarne lopute) med požarnimi sektorji s sistemsko kombinacijo materialov, ki zagotavlja enako požarno odpornost kot jo ima zid med sektorjema. Upoštevana efektivna površina reg med elementom in zidno odprtino.</t>
  </si>
  <si>
    <t>Tesnenje (zrakotesno?!) prebojev med kanalskim razvodom in zidno oz. stropno odprtino z negorljivo trajno elastično maso, ves ostali tesnilni in pritrdilni material. Upoštevana efektivna površina reg med elementom in zidno odprtino.</t>
  </si>
  <si>
    <t>Količina za ocenjen obseg; dejansko po dogovoru z investitorjem!</t>
  </si>
  <si>
    <t>Ustreza npr. Armacell Armafinish.</t>
  </si>
  <si>
    <t xml:space="preserve">Oplesk vidnega dela izoliranega kanalskega razvoda z original opleskom za izolacijo (barvo izbere investitor). </t>
  </si>
  <si>
    <t>Oplesk vidnega dela kanalskega razvoda iz poc. pločevine z vezivnim opleskom (korocink) in dvojnim nanosom končnega opleska (barvo izbere investitor).</t>
  </si>
  <si>
    <t>-Φ80..Φ100, pocinkan jeklen prez. kanal, neizoliran, horizontalni prehod</t>
  </si>
  <si>
    <t>Za dimenzijo in tip kanala/cevi v prehodu, podatek o izolaciji kanal/cevi, ter smer prehoda:</t>
  </si>
  <si>
    <t>Ustreza npr. sistem Rockwool Conlyt Pyrostat-Uni s tehničnim soglasjem abP-P-3941/2564-MPA BS ali enakovredno.</t>
  </si>
  <si>
    <t>Izvedba mora biti prostorsko čim manj potratna in mora omogočiti montažo regulacijskih loput za sobe oskbovancev tik ob mesto preboja na strani hodnika z rastererskim stropom. Potrebno se je izogniti namestitivi revizijskih vrat v hodnike pred sobami.</t>
  </si>
  <si>
    <t>Stopnja požarne odpornosti  tesnitev &gt;=EI60.</t>
  </si>
  <si>
    <t>Izvedbo prilagoditi legi in dimenziji preboja; na prehodu skozi steno nad osnovno toplotno  izolacijo namestiti ustrezne požarno-ekspanzijske ovoje in jih fiksirati z žičnimi objekmkami. Odptino popolnoma zazidati s cementno malto.  Vključno pripadajoč protipožarni vgradni material in premazi.</t>
  </si>
  <si>
    <t>Skupaj z izvajalcem gradbenih del ustrezna uskladitev in priprava odprtin pred montažo opreme.</t>
  </si>
  <si>
    <t>Izvedba tesnenja/ščitenja na analogen način kot za  prehode cevnih inštalacij skozi meje požaranih sektorjev skladno s MLAR in SZPV 408.</t>
  </si>
  <si>
    <t>Požarno tesnenje/ščitenje prehoda (izoliranih) kanalov skozi suhomontažne požarno odporne stene na mejah požarnih delitev (s prezračevalnega stališča po VKF 25-15 gre za "podsektorje"). Po detajlu v grafičnih prilogah.</t>
  </si>
  <si>
    <t>Kot zaščita (dodatno) izoliranih kanalov&amp;opreme na izpostavljenih mestih.</t>
  </si>
  <si>
    <t xml:space="preserve">Izdelava vremensko in mehansko odpornega oklepa na s filcem izoliranih kanalih. Izdelani iz prašno barvane Alu pločevine.  Barva pločevine RAL 7048 (mišje siva) oz. drugo po izbiri Arhitekta/Investitorja. Spoji Alu obloge morajo biti vodotesne, silikonizirane izvedbe. </t>
  </si>
  <si>
    <t xml:space="preserve">-Dizol.=40mm </t>
  </si>
  <si>
    <t>Ustreza kot npr. Rockwool Larock 40 ALS ali enakovredno.</t>
  </si>
  <si>
    <t xml:space="preserve">Za osnovno in dod. izolacijo  prezr. kanalov in opreme na izpostavljenih mestih;  na strani vtočnega, odtočnega, zunanjega in zavrženega zraka (detajlni opis zahtev - glej tehn. poročilo).  </t>
  </si>
  <si>
    <t>Dobava v rolah.</t>
  </si>
  <si>
    <t>Kot dodatna izolacija osnovno že izoliranih kanalov, upoštevati trakove za osnovno obdelavo zašč. folije in pritrdilno žico (nad dodatno izolacijo se izvede še pločevinast oklep zajet v nadaljevanju).</t>
  </si>
  <si>
    <t xml:space="preserve">Izolacijski plašč iz lamelirane kamene volne s enostransko kaširano zaščitno Alu folijo, 
(λ≤0.040, negorljiv  - požarni razred A). </t>
  </si>
  <si>
    <t>-Dizol.=40mm (zelo izpostavljeni odseki)</t>
  </si>
  <si>
    <t>Rockwool Larock 40 ALS + Bohl Befestigungssysteme klimatechnisches Zubehör "Clip-Pin"/DoubleIsolated.</t>
  </si>
  <si>
    <t xml:space="preserve">Za izolacijo  prezr. kanalov in opreme na strani vtočnega, odtočnega, zunanjega in zavrženega zraka (detajlni opis zahtev - glej tehn. poročilo).  </t>
  </si>
  <si>
    <t>Vključno kompleten namenski dvojno izoliran "clip-pin" material (za pritrjevanje na obod kanala s točkovnim varjenjem.</t>
  </si>
  <si>
    <t xml:space="preserve">Komplet z original trakovi/ploščami za tesenjene folije - potrebno je zagotoviti ustrezno parozaprnost za montažo na kanale s hladnim zrakom - vključno tesnjenje pritrdilnih mest in prehod na izolacijo iz sintetičnega kavčuka. </t>
  </si>
  <si>
    <t>-Dizol.=32mm (izpostavljeni odseki)</t>
  </si>
  <si>
    <t xml:space="preserve">K- Flex SRC. </t>
  </si>
  <si>
    <t xml:space="preserve">Za izolacijo  prezr. kanalov in opreme na strani vtočnega, odtočnega, zunanjega in zavrženega zraka (detajln opis zahtev - glej tehn. poročilo).  </t>
  </si>
  <si>
    <t>Dobava v ploščah.</t>
  </si>
  <si>
    <t xml:space="preserve">Izolacijski plašč iz ekspandiranega sintetičnega kavčuka z zaprto celično strukturo, s kaširano zaščitno tehnično tkanino - znižuje rizko požara + dimljenja, (λ≤0.040, μ≥10000, samougasljiv  - požarni razred B). Komplet z original lepilom in trakovi. </t>
  </si>
  <si>
    <t>-Dizol.=32mm (znotraj objekta: vsi kanali ZUZ in ZAZ; izven objekta: vsi kanali VTZ in ODZ)</t>
  </si>
  <si>
    <t>-Dizol.=19mm (znotraj objekta: - komplet kanali (VTZ in tudi ODZ) v inšt. jaških in kanali lokalnih odvodov pred fasado)</t>
  </si>
  <si>
    <t>-Dizol.=13mm (znotraj objekta: - komplet kanali VTZ v medstropovju)</t>
  </si>
  <si>
    <t xml:space="preserve">Ustreza kot np. Armacell Armaflex ACE_Plus. </t>
  </si>
  <si>
    <t xml:space="preserve">Izolacijski plašč iz ekspandiranega sintetičnega kavčuka z zaprto celično strukturo  (λ≤0.035, μ≥10000, samougasljiv  - požarni razred B). Komplet z original lepilom in trakovi. </t>
  </si>
  <si>
    <t>-zamiki, etažiranja, zožitve,... (prilagoditev že izdelanih elementov stanju na mestu samem)</t>
  </si>
  <si>
    <t>-redukcijska kolena, "etažna kolena", zahtevnješi odcepni kosi,... (izdelava v delavnici, po odmeri in delavniških skicah)</t>
  </si>
  <si>
    <t>Upoštevati: kosi po specifikaciji ali samo dodat. delo (material zajet v predhodni postavki).</t>
  </si>
  <si>
    <t>Izdelava posebnih detajlov z na licu mesta formiranimi kanalskimi fazonskimi kosi oz. namensko izdelani atipski kosi.</t>
  </si>
  <si>
    <t>Φ315</t>
  </si>
  <si>
    <t>-debelina pločevine 0.75mm</t>
  </si>
  <si>
    <t>Φ250</t>
  </si>
  <si>
    <t>Φ225</t>
  </si>
  <si>
    <t>-debelina pločevine 0.63mm</t>
  </si>
  <si>
    <t>Φ200</t>
  </si>
  <si>
    <t>Φ160</t>
  </si>
  <si>
    <t>Φ150</t>
  </si>
  <si>
    <t>Φ125</t>
  </si>
  <si>
    <t>Φ100</t>
  </si>
  <si>
    <t>Φ80</t>
  </si>
  <si>
    <t>Okrogli (spiro) kanali iz pocinkane jeklene pločevine, prednostno uporaba spojk in fazonskih kosov z vtisnjenimi gumi tesnili izjemoma (manj kot 5% spojev) spajanje s "S" spoji oz. spojnicami. Izvedba skladno s EN 1506 in EN 12237 ter EN12097, spoji kitani oz. tesnjeni na predpisano lekažo (vsaj razred B po Eurovent 2/2 ali boljše).</t>
  </si>
  <si>
    <t>-debelina pločevine 1.00mm, prirobnični spoji</t>
  </si>
  <si>
    <t>-debelina pločevine 0.88mm, prirobnični spoji</t>
  </si>
  <si>
    <t>-debelina pločevine 0.75mm, prirobnični spoji</t>
  </si>
  <si>
    <t>-debelina pločevine 0.63mm, "S" skriti spoji</t>
  </si>
  <si>
    <t>-debelina pločevine 0.63mm, prirobnični spoji</t>
  </si>
  <si>
    <t>Pravokotni kanali iz pocinkane jeklene pločevine, spajanje s prirobnicami oz. "S" spoji. Izvedba skladno s EN 1505 in EN 1507 ter EN12097, spoji kitani oz. tesnjeni na predpisano lekažo (vsaj razred B po Eurovent 2/2 ali boljše).</t>
  </si>
  <si>
    <t>Max. dolžina priključka 0,6m!</t>
  </si>
  <si>
    <t>Fleksibilna kanalska cev, oblikovno obstojna, iz več slojev aluminjastih trakov, izdelana po 
EN 13180, za povezavo fiksnega razvoda in elem. distribucije zraka.</t>
  </si>
  <si>
    <t>-Dizol.=30mm</t>
  </si>
  <si>
    <t>Fleksibilna predizolirana kanalska cev, oblikovno obstojna, z lastnostjo dušenja zvoka, obojestransko prekrita z aluminji/poliester folijo, izdelana po EN 13180, za povezavo fiksnega razvoda in elem. distribucije zraka.</t>
  </si>
  <si>
    <t>Kot npr. izdelek Helios serija FK-WA 200 AL ali enakovredno.</t>
  </si>
  <si>
    <t>Pred montažo lamele fiksirati v "protidežni" legi  z ulepljanjem na ohišje s silikonsko maso.</t>
  </si>
  <si>
    <t xml:space="preserve">Aluminjasta zidna rešetka združljiva s sistemom ploščatih kanalov. </t>
  </si>
  <si>
    <t>sestav</t>
  </si>
  <si>
    <t>• komplet kanalskih spojk, tesnilnega materiala in izolaterska dela ob montaži (sama izolacija zajeta v nadaljevanju); 
1 komplet/sestav</t>
  </si>
  <si>
    <t>• vertikalno koleno 90º, 200/50; 
1 komad/sestav</t>
  </si>
  <si>
    <t>• končni kos - ventilski 200/50 -&gt; ɸ125 [mm]; 
1 komad/sestav</t>
  </si>
  <si>
    <t>• ravni kanal 200/50, L=~1000 [mm], razrez na objektu; 1 komad/sestav</t>
  </si>
  <si>
    <t>Sestav po zg. specifikaciji za: 
zajem ZUZ oz. izpuh ZAZ:</t>
  </si>
  <si>
    <t>16.1</t>
  </si>
  <si>
    <t>Kot npr. izdeleki Helios serija FK ali enakovredno.</t>
  </si>
  <si>
    <t>Ob montaži opravljena še vsa izolaterska dela!</t>
  </si>
  <si>
    <t>Ves sestav se montira na gradbišču, po predhodnih odmerah, vendar pred izvedbo kontakne fasade.</t>
  </si>
  <si>
    <t>Vsi elementi kanlskega razvoda z zunanje strani premazani s preimerjem in nato zaščiteni z epoxy premazom.</t>
  </si>
  <si>
    <t>Spajanje s "S" spoji oz. zunanjimi spojkami. Tesnenje z originalnim tesnilnim trakom ter dodatno še silikoniranje spojev!</t>
  </si>
  <si>
    <t xml:space="preserve">Sestav ploščatih kanalov za vgradnjo pod kontaktno fasado in pripadajočih fasadnih rešetk. Izvedba s pomočjo elementov sistema predfabriciranih "ploščatih" kanalskih kosov iz pocinkane pločevine. </t>
  </si>
  <si>
    <t xml:space="preserve">-vel. Φ150..Φ160 [mm] </t>
  </si>
  <si>
    <t>Po potrebii izolacija oboda na mestu samem!</t>
  </si>
  <si>
    <t>V najnižjem delu (vodo in zrako)tesno zaključen z lovilno posodo (slepi - T kos).</t>
  </si>
  <si>
    <t>Izdelan iz vročecinkane vlečene pločevine, po potrebi dodatna AKZ zaščita.</t>
  </si>
  <si>
    <t>Lovilec (izoliran?!) kondenza na spodnjem zaključku odvodne kanalske vertikale od gospodinjskih nap.</t>
  </si>
  <si>
    <t>-vel. Φ160/Φ280</t>
  </si>
  <si>
    <t>Ustreza kot npr. Lindab VHL ali enakovredno.</t>
  </si>
  <si>
    <t>Kot zaključek "sendvič" okroglega kanalskega strešnega prehodnega kosa .</t>
  </si>
  <si>
    <t>Okrogli strešni zajemno/izpušni nastavek iz sestavljenih lamel, zaključen s kapo. Material prašno barvana poc. pločevina; barva - mišje siva RAL 7048. V vstopnih odprtinah mrežica za zaščito proti insektom.</t>
  </si>
  <si>
    <t>-vel. Φ160/Φ280, za naklon strehe i=~1,5º</t>
  </si>
  <si>
    <t>Ustreza kot npr. Lindab Gisol  (prilagojen) ali enakovredno.</t>
  </si>
  <si>
    <t>Višina elementa H(el.)&gt;=~1100mm in debelina izolacije D(izol.)&gt;=~50mm.</t>
  </si>
  <si>
    <t>Krovske obrobe zajete v gradbenem popisu.</t>
  </si>
  <si>
    <t>Komplet s pritrdilnim materialom in vodotesnim zapiranjem/tesnjenjem izpostavljene izolacije.</t>
  </si>
  <si>
    <t>Izoliran in protivremensko zaščiten kanalski strešni prehodni kos (izvedba: poc. "spiro" kanal s toplotno (protikondenčno) izolacjo iz mineralne volne v vodotesnem "plašču"/obodu iz spiralno vite pocinkane pločevine) za "prebod" ravne strehe, navarjena polimerna tesnilna folija oz. ploča iz pocinkane pločevine (ob naročilu dogovoriti z dobaviteljem glede na izbrani tip kritine). Obod prašno barvan v mišje sivo barvo RAL 7048.</t>
  </si>
  <si>
    <t>-vel. 600/200 [mm] ; zrakotesnost ni zahtevana</t>
  </si>
  <si>
    <t>Izvedba z ročico za ročno nastavljanje pretokov in mehanizmom za fiksir. lopute v željeno lego.</t>
  </si>
  <si>
    <t>Regulacijska žaluzija, s pocinkanim okvirjem in medsebojno povezanimi protismernimi lamelami. Lamele izdelane iz profilirane pločevine (za zrakotesno izvedbo z EPDM tesnili) in uležajene s PVC pušami.</t>
  </si>
  <si>
    <t>-vel. Φ200 [mm] ; zrakotesnost ni zahtevana</t>
  </si>
  <si>
    <t>-vel. Φ125 [mm] ; zrakotesnost ni zahtevana</t>
  </si>
  <si>
    <t>-vel. Φ100 [mm] ; zrakotesnost ni zahtevana</t>
  </si>
  <si>
    <t>-vel. Φ80 [mm] ; zrakotesnost ni zahtevana</t>
  </si>
  <si>
    <t>Dušilna loputa, okroglega preseka, za vgradnjo v spiro kanal, narejena  iz pocinkane jeklene pločevine (za zrakotesno izvedbo obod  "lopatice" z EPDM tesnilom), vreteno uležajeno s PVC pušami.</t>
  </si>
  <si>
    <t xml:space="preserve">-zrakotesna, vel. Φ200 [mm] </t>
  </si>
  <si>
    <t xml:space="preserve">-zrakotesna, vel. Φ160 [mm] </t>
  </si>
  <si>
    <t xml:space="preserve">-zrakotesna, vel. Φ150 [mm] </t>
  </si>
  <si>
    <t xml:space="preserve">-zrakotesna, vel. Φ125 [mm] </t>
  </si>
  <si>
    <t xml:space="preserve">-zrakotesna, vel. Φ100 [mm] </t>
  </si>
  <si>
    <t>Nepovratna loputa (vzmetno obremenjena)  za vgradnjo v kanalski razvod. Izvedba z minimalno "mrtvo" površino.</t>
  </si>
  <si>
    <t>-vel. Φ100</t>
  </si>
  <si>
    <t>Sestav Sytemair VTK-??? Airvent &amp; ostalo; vse po zgornjem opisu.</t>
  </si>
  <si>
    <t>Nazivna dimezija vseh elementov Φ100 [mm].</t>
  </si>
  <si>
    <t>Vključno zaščita izpostavljenih delov med gradnjo!</t>
  </si>
  <si>
    <t>Montaža mora zagotavljati zrakotesnost reg ter preprečevati nastanek kondenza zaradi temperaturnih razlik; upoštevati ustrezne materiale in delo!</t>
  </si>
  <si>
    <t>• zunanja zaščitna rešetka (rešetko prebarvati z ustreznim UV in vremensko obstojnim lakom v odtenek RAL po izboru Arhitekta/Investitorja!, vključno montažni material za pritrditev na kontaktno fasado iz kamene volne (+ zaklj. sloj) debeline D(izol.)&gt; 200[mm]); 1 komad/sestav</t>
  </si>
  <si>
    <t>• filterski nosilec in vložek; 1 komad/sestav</t>
  </si>
  <si>
    <t>• teleskopska cev iz metne mase dolžine 
L=260..500 [mm]; 1 komad/sestav</t>
  </si>
  <si>
    <t>• distančnik za zagotovitev minimale stopnje prezrač.; 
1 komad/sestav</t>
  </si>
  <si>
    <t>• notranji prezračev. ventil s termostatsko reguacijo; 
1 komad/sestav</t>
  </si>
  <si>
    <t>Sestav zajema zraka za vgradnjo v zunanji zid. Vse izdelano iz UV in vremensko obstojne umetne mase bele barve. Sestav obsega:</t>
  </si>
  <si>
    <t>-vel. 1300/250 [mm] (preveri na mestu samem!), 
A(ef.)&gt;=1660 [cm2], barva RAL 7048 -mišje siva</t>
  </si>
  <si>
    <t>-vel. 600/400 [mm] (preveri na mestu samem!), 
A(ef.)&gt;=1500 [cm2], barva RAL 7048 -mišje siva</t>
  </si>
  <si>
    <t>-vel. 355/355 [mm] (preveri na mestu samem!), 
A(ef.)&gt;=800 [cm2], barva RAL 7048 -mišje siva</t>
  </si>
  <si>
    <t>Ustreza kot  npr. Systemair PZ-AL-S ali enakovredno.</t>
  </si>
  <si>
    <t>Komplet z vgradnim okvirjemo oz. adapterjem za montažo na prirobnico prez. opreme oz. na gradbeni okvir oz. ostalo.</t>
  </si>
  <si>
    <t xml:space="preserve">Aluminijasta zaščitna rešetka izdelana iz vlečenih aluminjastih profilov (nosilni okvir+prečne lamele) s horizontalnimi lamelami rastra R=~50mm, prašno barvana po izbiri Arhitekta/Investitorja -  RAL 7048 (mišje siva). V rešetko vgrajena mreža proti insektom. </t>
  </si>
  <si>
    <t>- VK 25 (za kanal =&lt;Φ200[mm])</t>
  </si>
  <si>
    <t>- VK 10 (za kanal =&lt;Φ80[mm])</t>
  </si>
  <si>
    <t>Ustreza kot npr. Systamair VK ?? ali enakovredno.</t>
  </si>
  <si>
    <t xml:space="preserve">Dodatno  oplesk v odtenek po lestvici RAL po izbiri arhitekta/investitorja. </t>
  </si>
  <si>
    <t>Samozaporna fasadna žaluzija izdelana iz svetlosive umetne mase.</t>
  </si>
  <si>
    <t>- SG 315 (za kanal Φ315[mm])</t>
  </si>
  <si>
    <t>- SG 160 (za kanal Φ160[mm])</t>
  </si>
  <si>
    <t>- SG 125 (za kanal Φ160[mm])</t>
  </si>
  <si>
    <t>Ustreza kot npr. Systamair SG ?? ali enakovredno.</t>
  </si>
  <si>
    <t>Kromirana jeklena zaščitna mreža, z ušicami za montažo na zaključek (okroglega) kanala. Debelina žice d&gt;=2mm, raster r=&lt;15mm.</t>
  </si>
  <si>
    <t>-vel. Φ80..Φ100</t>
  </si>
  <si>
    <t>Systamair SAVD.</t>
  </si>
  <si>
    <t>Kanalski  vstavek iz negorljivega in zvočno absorbcijskega materiala z odstranjivimi "čepki", s funkcijo dušenja zvoka in kot pomoči pri "hidravlični" vregulaciji sistema.</t>
  </si>
  <si>
    <t xml:space="preserve">-vel. Φ315 [mm], dolžina L=1200 [mm], 
Dizol.=50 [mm] </t>
  </si>
  <si>
    <t xml:space="preserve">-vel. Φ200 [mm], dolžina L=1200 [mm], 
Dizol.=50 [mm] </t>
  </si>
  <si>
    <t xml:space="preserve">-vel. Φ200 [mm], dolžina L=1000 [mm], 
Dizol.=50 [mm] </t>
  </si>
  <si>
    <t xml:space="preserve">-vel. Φ125 [mm], dolžina L=900 [mm], 
Dizol.=50 [mm] </t>
  </si>
  <si>
    <t>Ustreza kot npr. Systamair LDC ???-??? ali enakovredno.</t>
  </si>
  <si>
    <t>Duš. zvoka De&gt;=10dB pri 250Hz; tl. p. dp&lt;10Pa; 
parametri za L=1000 [mm]</t>
  </si>
  <si>
    <t>Cevni dušilnik zvoka, ohišje iz pocinkane pločevine, notranjost iz perforirane pocinkane pločevine, polnilo iz mineralne volne (debeline Dizol.) začiteno pred abrazijo; vse v negorljivi izvedbi.</t>
  </si>
  <si>
    <t>-vel. Φ315mm]  (dolžina=~310mm)</t>
  </si>
  <si>
    <t>-vel. Φ250 [mm]  (dolžina=~310mm)</t>
  </si>
  <si>
    <t>-vel. Φ125 [mm]  (dolžina=~310mm)</t>
  </si>
  <si>
    <t>Ustreza kot npr. Systemair F-R60 ??? (ustrezni pogon Belimo) ali enakovredno.</t>
  </si>
  <si>
    <t>Vključno ves požarno odporni spojni in pritrdilni material, za vgradnjo lopute na način, ki zagotavlja zahtevano požarno odpornost!</t>
  </si>
  <si>
    <t>Vključno dva (2) ustrezna fleksibilna kanal. kosa za vgradnjo lopute po ÖNORM H 6031, kot to predpisuje TSG-1-001:2019).</t>
  </si>
  <si>
    <r>
      <t xml:space="preserve">Predvidena napajalna napetost </t>
    </r>
    <r>
      <rPr>
        <b/>
        <sz val="10"/>
        <rFont val="Arial"/>
        <family val="2"/>
        <charset val="238"/>
      </rPr>
      <t>230V AC</t>
    </r>
    <r>
      <rPr>
        <sz val="10"/>
        <rFont val="Arial"/>
        <family val="2"/>
        <charset val="238"/>
      </rPr>
      <t xml:space="preserve"> dejanski tip motorja glede na napajalno napetost (24V oz. 230V) izberemo glede na parametre požarne centrale!</t>
    </r>
  </si>
  <si>
    <t>Ob pogonu še ožičen termični aktivator (72ºC) za montažo na v/kanal.</t>
  </si>
  <si>
    <t>Loputi prigrajen ustrezni elektromotorni pogon z vzmetnim vračanjem (nazivni navor EM/vzmeti -kontroliraj glede na dim. lopute) in z integriranimi mikrostikali za signalizacijo položaja ter mehanskim prikazovalnikom položaja. Vključno s priključno dozo.</t>
  </si>
  <si>
    <t>(Proti)požarna loputa okroglega preseka, požarna odpornost &gt;= EI 60-S,  z deklariranimi lastnostmi po EN 15650, testirana po EN 1366-2 in klasificirana po EN 13501-3, zrakotesna po EN 1751 -razred C, za vgradnjo v kanal, narejena  iz pocinkane jeklene pločevine in posebnega (toplotno) izolacijskega materiala.</t>
  </si>
  <si>
    <t>-vel. 600/250 [mm] (dolžina=~350mm)</t>
  </si>
  <si>
    <t>-vel. 600/200 [mm]  (dolžina=~350mm)</t>
  </si>
  <si>
    <t>Ustreza kot npr. Systemair FDS-3G-B??? (ustrezni pogon Belimo) ali enekovredno.</t>
  </si>
  <si>
    <t>(Proti)požarna loputa pravokotnega preseka, požarna odpornost &gt;= EI 60-S,  z deklariranimi lastnostmi po EN 15650, testirana po EN 1366-2 in klasificirana po EN 13501-3, zrakotesna po EN 1751 -razred C, za vgradnjo v kanal, narejena  iz pocinkane jeklene pločevine in posebnega (toplotno) izolacijskega materiala.</t>
  </si>
  <si>
    <t>V vsa kolena, etažne zamike,…, pravokotnih kanalov obvezno vgraditi vodilne lopatice (ustrezno zajete v postavki samih kanalov!</t>
  </si>
  <si>
    <t>Kanalski razvod z opremo</t>
  </si>
  <si>
    <t>-vel. 325/225 [mm]  (vrata sanit. obst. dela, ostalo)</t>
  </si>
  <si>
    <t>-vel. 325/125 [mm] (vrata sanit. obst. dela, ostalo)</t>
  </si>
  <si>
    <t>Ustreza kot. npr. Systemair Nova-D ali enakovredno,</t>
  </si>
  <si>
    <t xml:space="preserve">Prezračevalna rešetka za izenačevanje tlaka (labirintna) izdelana iz eloksiranega aluminija,  z vodoravnimi fiksnimi lamelami. Na zahtevo investitorja prašno barvana v poljubno barvo po RAL. Komplet z protiokvirjem in penastim tesnilom po obodu. </t>
  </si>
  <si>
    <t>- vel. 300/200 (Aef.&gt;=0,02 [m2])</t>
  </si>
  <si>
    <t>Ustreza kot npr. Systamair Nova-R-SW ali enakovredno.</t>
  </si>
  <si>
    <t>Montaža v steno, kot razbremenilna rešetka ali podobno.</t>
  </si>
  <si>
    <t>Vključno montažni okir.</t>
  </si>
  <si>
    <t>Odvodno/dovodna (vtočno/odtočna) prezračevalna rešetka, izdelana iz prašno barvanega aluminija,  z vodoravnimi fiksnimi lamelami (optično "netransparentna").</t>
  </si>
  <si>
    <t xml:space="preserve">-vel. 125 [mm] </t>
  </si>
  <si>
    <t xml:space="preserve">-vel. 100 [mm] </t>
  </si>
  <si>
    <t>Ustreza kot npr. Systamair EFF-SW-??? ali enakovredno.</t>
  </si>
  <si>
    <t xml:space="preserve">Komplet s vso opremo in pritrdilnim materialom za montažo direktno v kanal oz. v spuščen strop oz. vidno na steno. </t>
  </si>
  <si>
    <t>"Ploščato" oblikovanje.</t>
  </si>
  <si>
    <t>Odvodni (odtočni) prezračevalni ventil izdelan iz prašno barvane jeklene pločevine s fiksnim difuz. obročem in nastavljivim krožnikom za odpiranje in zapiranje.</t>
  </si>
  <si>
    <t>Ustreza kot npr. Systamair TFF-SW-??? ali enakovredno.</t>
  </si>
  <si>
    <t>Dovodni (vtočni) prezračevalni ventil izdelan iz prašno barvane jeklene pločevine s fiksnim difuz. obročem in nastavljivim "krožnikom"  (ta s prigrajeno zvočno-izolativno peno) za odpiranje in zapiranje.</t>
  </si>
  <si>
    <t>-vel. priklj. difuzorja Φ160; funkcija odvod;
vel. priklj. komore  Φ125; H(vgr.)=&lt;261 [mm]</t>
  </si>
  <si>
    <t>Ustreza kot npr. Systamair TSO-F-???-SW +THOR-???-??? ali enakovredno.</t>
  </si>
  <si>
    <t>Vse za stropove rastra 595x595 [mm].</t>
  </si>
  <si>
    <t>Komplet s (notranje) izolirano priključno komoro, ki ima skupaj z difuzorjem  vgradno višino H(vgr.) [mm], s stranskim priključkom in prigrajeno dušilno loputo. Vključno z vso opremo za vgradnjo v spuščen strop in obešalni material za obešanje komor. Skupaj s priključno/redukcijskim kosom za priklop na kanalski razvod. Priključne komore se po potrebi (do)izolirajo in opleskajo v sklopu teh del na kanalskem razvodu.</t>
  </si>
  <si>
    <t xml:space="preserve">Dovodno/Odvodni (vtočno/odtočni)  difuzor s perforirano kvadratno difuz. ploščo prilagojeno vgradnji v rasterske stropove. Difuz. plošča iz prašno barvane dekapirane pločevine, nad njo enako obdelana notranja struktura za pršenje in usmerjanje zraka. </t>
  </si>
  <si>
    <t>-vel. priklj. difuzorja Φ160; število šob 25; 4 smerni vpih; vel. priklj. komore  Φ125; H(vgr.)=&lt;261 [mm]</t>
  </si>
  <si>
    <t>-vel. priklj. difuzorja Φ125; število šob 16; 4 smerni vpih; vel. priklj. komore  Φ100; H(vgr.)=&lt;248 [mm]</t>
  </si>
  <si>
    <t>Ustreza kot npr. Systamair CAP-G-???-??-SW + THOR-???-??? ali enakovredno.</t>
  </si>
  <si>
    <t xml:space="preserve">Dovodni (vtočni) vrtinčni difuzor s kvadratno difuzorsko ploščo prilagojeno vgradnji v suhomontažne stropove, z odprtinami v katerih se nahajajo rotacijske usmerjevalne šobe. Difuz. plošča iz prašno barvane dekapirane pločevine, usmerjevalni šobe iz umetne mase bele barve. Nastavitev geometrije difuzorja z nastavljanjem smeri šob. </t>
  </si>
  <si>
    <t>-vel. priklj. difuzorja Φ160; število šob 16; 4 smerni vpih; vel. priklj. komore  Φ125; H(vgr.)=&lt;261 [mm]</t>
  </si>
  <si>
    <t>Ustreza kot npr. Systamair CAP-F-???-??-SW + THOR-???-??? ali enakovredno.</t>
  </si>
  <si>
    <t xml:space="preserve">Dovodni (vtočni) vrtinčni difuzor s kvadratno difuzorsko ploščo prilagojeno vgradnji v rasterske stropove, z odprtinami v katerih se nahajajo rotacijske usmerjevalne šobe. Difuz. plošča iz prašno barvane dekapirane pločevine, usmerjevalni šobe iz umetne mase bele barve. Nastavitev geometrije difuzorja z nastavljanjem smeri šob. </t>
  </si>
  <si>
    <t>Ob naročilu paziti, da se dobavijo vsi barvani elementi  v istem odtenku bele barve (predvidoma v RAL 9003 - "signal white"!</t>
  </si>
  <si>
    <t>Elementi distribucije zraka</t>
  </si>
  <si>
    <t>V cene na enoto posamezne postavke cevnih razvodov pavšalno vključti tudi izvedbo vseh prebojev v AB konstrukcije do vključno dimenzije Φ50mm!</t>
  </si>
  <si>
    <t>Upoštevati dejstvo, da se montaža razvoda in dela opreme izvaja v več etažah, na višini 
ca. 3..4m, ter posledično uporaba mobilnih dvižnih platform!</t>
  </si>
  <si>
    <t>A/DISTR. EL., OPREMA in RAZVOD PREZR.</t>
  </si>
  <si>
    <t>A/SKUPAJ OPREMA IN RAZVOD PREZR.</t>
  </si>
  <si>
    <t>DISTRIBUCIJSKI ELEMENTI, OPREMA in RAZVOD PREZRAČEVANJA</t>
  </si>
  <si>
    <t>PREZRAČEVANJE 2/2</t>
  </si>
  <si>
    <t>Drobni inštalacijski material za izvedbo inštalacij  (drobni montažni in tesnilni material, atipski fazonski in  oblikovni kosi, okvirji,  konzole, označevalne tablice in napisi, ....). Vrednost ocenjena kot delež (%) vrednosti predhodnih sklopov (A+B).</t>
  </si>
  <si>
    <t>Pripravljalna (odmere, usklajevanje poteka instalacij, zarisovanje,...) in zaključna dela (čiščenje, poučevanje vzdrževalcev, izdelava dokazila o zanesljivosti...). Vrednost ocenjena kot delež (%) vrednosti predhodnih sklopov (A+B).</t>
  </si>
  <si>
    <t>Izdelava posnetkov tras zakritega cevnega razvoda, elementov… vris v PZI - za potrebe izdelave PID-a</t>
  </si>
  <si>
    <t>Fotografiranje vseh zakritih instalacij pred izvedbo  AB zalivk, tlakov, ometov in obzidav; slike v elektronski obliki (DVD) priložiti navodilom za vzdrževanje.</t>
  </si>
  <si>
    <t>-prah ABC (podana učinkovitost v enot. gasila)</t>
  </si>
  <si>
    <t>6EG</t>
  </si>
  <si>
    <t>5EG</t>
  </si>
  <si>
    <t>-CO2 (podana učinkovitost v enot. gasila)</t>
  </si>
  <si>
    <t>Gasilni aparati, komplet z obešali oz. nosilci.</t>
  </si>
  <si>
    <t>C/OSTALO</t>
  </si>
  <si>
    <t>SKUPAJ GROBA INSTALACIJA</t>
  </si>
  <si>
    <t>Izvedba meritev notranje "H" mreže. Izdelava Poročila.</t>
  </si>
  <si>
    <t>Dezinfekcija celotne cevne mreže novega in prizadetega obstoječega vodovoda v skladu z navodili pristojnega organa in v skladu z veljavno zakonodajo, izvede pooblaščena institucija.</t>
  </si>
  <si>
    <t>Tesnostni preizkus razvoda kompletne nove odtočne kanalizacije, po navodilih proizvajalca cevi.</t>
  </si>
  <si>
    <t>Tlačna preizkušnja kompletnega novega vodovodnega razvoda na tlak 6 bar oz. 8 bar, vse po navodilih proizvajalca cevi.</t>
  </si>
  <si>
    <r>
      <t xml:space="preserve">-preboji do velikosti </t>
    </r>
    <r>
      <rPr>
        <sz val="10"/>
        <rFont val="Symbol"/>
        <family val="1"/>
        <charset val="2"/>
      </rPr>
      <t>f</t>
    </r>
    <r>
      <rPr>
        <sz val="10"/>
        <rFont val="Arial CE"/>
        <family val="2"/>
        <charset val="238"/>
      </rPr>
      <t>12 [cm] v AB konstrukcijo debeline do 25cm</t>
    </r>
  </si>
  <si>
    <t>Vrtanje prebojev v AB medetažne plošče in stene z vrtalnim strojem z diamantno krono. Obračun po dejanskih količinah iz vpisa v gradbeni dnevnik. Za velikost prebojev in debelino sten:</t>
  </si>
  <si>
    <t>Upoštevati 80% dela z ročnim in ročnim električnim orodjem ter 20% dela z zahtevnejšo opremo: težka pnevmatske kladiva, vrtalni/rezalni stroj z diamantno krono/žago...</t>
  </si>
  <si>
    <t>Dolbljenje zidnih utorov, izvedba talnih izrezov in prebojev v zidane ter AB konstrukcijske elemente ter ostala dela v zvezi z izvedbo strojnih instalacij.</t>
  </si>
  <si>
    <t>- večji  prehodi: širina rege nad 2cm</t>
  </si>
  <si>
    <t>- manjši prehodi: širina rege do 2cm</t>
  </si>
  <si>
    <t>Zrakotesna zatesnitev prehodov cevi skozi kontrukcijske elemente objekta; za manjše prehode z negorljivimi trajno elastičnimi masami, za večje prehode pozidavanje z cemetno maso in tesnenje z negorljivo ekspanzijsko peno.</t>
  </si>
  <si>
    <r>
      <t xml:space="preserve">Izdelava podpor in pritrdilnih mest za cevni razvod (in opremo) </t>
    </r>
    <r>
      <rPr>
        <i/>
        <u/>
        <sz val="10"/>
        <rFont val="Arial"/>
        <family val="2"/>
        <charset val="238"/>
      </rPr>
      <t>na prostem</t>
    </r>
    <r>
      <rPr>
        <sz val="10"/>
        <rFont val="Arial"/>
        <family val="2"/>
        <charset val="238"/>
      </rPr>
      <t xml:space="preserve"> ter podobno/ostalo (osnovna obešala zajeta v postavki samih cevi).  Prvenstveno neinvazivno pritrjevanje na pocinkano jekleno (pod)konstrukcijo - "krokodilčki" ter ostalo  (upoštevati ustrezne vijake oz. pritrdila); po potrebi/možnosti prehodno uskladiti izvedbo pritrdilnih mest z izvajalcem same jeklene (pod)konstrukcije. V manjšem delu montaža na AB konstrukcijo objekta oz. pripravljene AB podolžne bloke ali podobno.</t>
    </r>
  </si>
  <si>
    <r>
      <t xml:space="preserve">Izdelava podpor in pritrdilnih mest za cevni razvod in opremo na </t>
    </r>
    <r>
      <rPr>
        <i/>
        <u/>
        <sz val="10"/>
        <rFont val="Arial"/>
        <family val="2"/>
        <charset val="238"/>
      </rPr>
      <t>izpostavljenih mestih znotraj objekta ter podobno</t>
    </r>
    <r>
      <rPr>
        <sz val="10"/>
        <rFont val="Arial"/>
        <family val="2"/>
        <charset val="238"/>
      </rPr>
      <t xml:space="preserve"> (osnovna obešala zajeta v postavki samih cevi/opreme).  Montaža na AB konstrukcijo objekta. Upoštevati ustrezne vijake oz. pritrdila. </t>
    </r>
  </si>
  <si>
    <t>-Φ110, PP, izolirano, vertikalno</t>
  </si>
  <si>
    <t>-Φ110, PP, izolirano, horizontalno</t>
  </si>
  <si>
    <t>-Φ75..Φ90, PP, izolirano, vertikalno</t>
  </si>
  <si>
    <t>-Φ75..Φ90, PP, izolirano, horizontalno</t>
  </si>
  <si>
    <t>-Φ32..Φ50, MLC&amp;PP, izolirano, vertikalno</t>
  </si>
  <si>
    <t>-Φ32..Φ50, MLC&amp;PP, izolirano, horizontalno</t>
  </si>
  <si>
    <t>- &lt;Φ32, MLC&amp;PP, izolirano, vertikalno</t>
  </si>
  <si>
    <t>- &lt;Φ32, MLC&amp;PP, izolirano, horizontalno</t>
  </si>
  <si>
    <t>-Φ76, Inox, protikonden. izolirano, horizontalno</t>
  </si>
  <si>
    <t>-Φ42..Φ54, Inox, protikonden. izolirano, vertikalno</t>
  </si>
  <si>
    <t>-Φ42..Φ54, Inox, protikonden. izolirano, horizontalno</t>
  </si>
  <si>
    <t>-Φ28..Φ35, Inox, protikonden. izolirano, vertikalno</t>
  </si>
  <si>
    <t>-Φ28..Φ35, Inox, protikonden. izolirano, horizontalno</t>
  </si>
  <si>
    <t>-Φ18..Φ22, Inox, protikonden. izolirano, vertikalno</t>
  </si>
  <si>
    <t>-Φ18..Φ22, Inox, protikonden. izolirano, horizontalno</t>
  </si>
  <si>
    <t>Za dimenzijo in tip cevi v prehodu, podatek o izolaciji cevi, ter smer prehoda:</t>
  </si>
  <si>
    <t>Sistemske rešitve, ustreza kot npr. Armacell (Armaprotect), Promat, Walraven… ali enakovredno</t>
  </si>
  <si>
    <t>Označba in izdaja certifikata. Slika izvedbe za DZO.</t>
  </si>
  <si>
    <t>Vse skladno z zahtevami smernic MLAR in SZPV 408 oz.  VKF 15-15 (glej tudi Študijo PV) in tehničnimi listi Dobaviteljev.</t>
  </si>
  <si>
    <t>Izvedbo prilagoditi legi in dimenziji preboja; nadomesitev klasične toplotne  izolacije s ekspanzijsko&amp;požarno  odporno izolacijo (zadovoljivih toplotnih&amp;parozapornih karakteristik), vgradnja požarno tesnilne (ekspanzijske?!) zaporne mase v sam preboj oz. vgradnja ekspanzijskih zapornih manšet (ena ali par odvisno od lege)  oz. ostalo. Vključno pripadajoč protipožarni vgradni material in premazi.</t>
  </si>
  <si>
    <t xml:space="preserve">Protipožarno ščitenje prehoda inštalacij VoKa na prehodih med požarnjimi sektorji/celicami oz. proti ščitenim prostorom in površinam. </t>
  </si>
  <si>
    <t>Vodovod, vert. kanalizacija - splošno</t>
  </si>
  <si>
    <t>-navezava PP cevi Φ32</t>
  </si>
  <si>
    <t>Opravi pooblaščeni izvajalec kleparskih del.</t>
  </si>
  <si>
    <t>Detajl definirati skupaj z Arhitektom.</t>
  </si>
  <si>
    <t>• protivremenska zaščita izpostavljenega dela izoliranih PP cevi in namestitev okrasnih rozet; izvedba iz prašno barvane Inox pločevine, vse protikondenčno zaščiteno.</t>
  </si>
  <si>
    <t>•  izrez, izvedba priključnega nastavka, navezava 
PP cevi, tesnjenje z namensko vremensko obstojno trajno elastično maso;  navezava pod kotom 45º, presek met. vertikale se ne sme zmanjšati!</t>
  </si>
  <si>
    <t>Izvedba navezave odtoka kondenzata iz PP cevi na zunanjo odtočno vertikalo (vertikalni žleb) iz baravne pocinkane pločevine.</t>
  </si>
  <si>
    <t>-navezava odtoka PP Φ50 na PE jašek Φ800</t>
  </si>
  <si>
    <t>-navezava odtoka PP Φ32 na PE jašek Φ600</t>
  </si>
  <si>
    <t xml:space="preserve">Kompletno delo in material za navezavo razvodov odtoka kondenzata na meteorni jašek (uskladiti z gradbenim izvajalcem ob izvedbi met. kanalizacije). </t>
  </si>
  <si>
    <t>-navezava odtoka PP Φ32 na PVC cev Φ200</t>
  </si>
  <si>
    <t xml:space="preserve">Kompletno delo in material za navezavo razvodov odtoka kondenzata na cevi meteorne kanalizacije izven objekta  (uskladiti z gradbenim izvajalcem ob izvedbi met. kanalizacije). </t>
  </si>
  <si>
    <t xml:space="preserve">-navezava odtoka PP Φ110 na vert. PVC Φ200 </t>
  </si>
  <si>
    <t xml:space="preserve">Kompletno delo in material za navezavo razvodov odtoka fekalne kanalizacije na novo "kaskadno" vertikalo ob pralnici  (uskladiti z gradbenim izvajalcem ob izvedbi zunanje fek. kanalizacije). </t>
  </si>
  <si>
    <t>Kot zaščita (dodatno) izoliranih cevi&amp;opreme na izpostavljenih mestih.</t>
  </si>
  <si>
    <t xml:space="preserve">Izdelava vremensko in mehansko odpornega oklepa na s filcem izoliranih ceveh. Izdelani iz prašno barvane Alu pločevine.  Barva pločevine RAL 7048 oz. drugo po izbiri Arhitekta/Investitorja. Spoji Alu obloge morajo biti vodotesne, silikonizirane izvedbe. </t>
  </si>
  <si>
    <t>Za osnovno in dod. izolacijo  cevi hladne, tople in cirkulacije T. vode.</t>
  </si>
  <si>
    <t>Kot dodatna izolacija osnovno že izoliranih cevnih razvodov, upoštevati trakove za osnovno obdelavo zašč. folije in pritrdilno žico (nad dodatno izolacijo se izvede še pločevinast oklep zajet v nadaljevanju).</t>
  </si>
  <si>
    <t>Φ110</t>
  </si>
  <si>
    <t>-dizol.=19mm</t>
  </si>
  <si>
    <t>Φ50</t>
  </si>
  <si>
    <t>-dizol.=19mm (nad el. grelnimi kabli na prostem)</t>
  </si>
  <si>
    <t>Φ16x2</t>
  </si>
  <si>
    <t>Izolacija za cevi dimenzije:</t>
  </si>
  <si>
    <t>Ustreza kot npr. Armacell Armaflex ACE Plus ali ustrezno.</t>
  </si>
  <si>
    <t>Za izolacijo cevi in opreme (podane dimenzije) , v inštalacijskih jaških in v zidnih utorih montažnih sten.</t>
  </si>
  <si>
    <t>Izolacijski cevaki iz sintetičnega kavčuka z zaprto celično strukturo, visoko parozaporni 
(λ=&lt;0.035 W/m/K, μ&gt;=10000, pož. raz. B/BL-s3,d0), komplet z original lepilom, trakovi in priborom za zrako&amp;vodo-tesno izvedbo spojev, za izolacijo cevi tako vodovoda  kot odtočne kanalizacije.</t>
  </si>
  <si>
    <t>-PP cev Φ50 v stenskem vložku DN80, 
dolžina zaščitne cevi na prehodu L=85cm</t>
  </si>
  <si>
    <t>-MLC cev Φ16 v stenskem vložku DN50, 
dolžina zaščitbe cevi na prehodu L=85cm</t>
  </si>
  <si>
    <t>Za dim. cevi z medijem in dim. stenskega vložka:</t>
  </si>
  <si>
    <t>Zaščitna cev namenski izdelek, obročna tesnila kot npr. izdelki Andotehna ali enakovredno.</t>
  </si>
  <si>
    <t>• za cevi večjih dimezij (&gt;=Φ75) upoštevati še Inox  pritdila z objemkami za medijsko cev</t>
  </si>
  <si>
    <t>• komplet obročnih tesnil za tesnjenje medprostora proti zašč. cevi ob vgradnji medijske cevi</t>
  </si>
  <si>
    <t>• Inox zaščitna_cev z Inox montažno/pritrdilno prirobnico, vsi zvari nerjavni; cev za naknadno vgradnjo</t>
  </si>
  <si>
    <t>Prehod cevnih razvodov (voda + odtok) skozi strešni sestav objekta. Izvedba po detajlu v grafičnih prilogah.</t>
  </si>
  <si>
    <t>-PP oz. PVC cev Φ125  v stenskem vložku DN150, debelina zidu na prehodu Z=25cm</t>
  </si>
  <si>
    <t>-PP cev Φ50 v stenskem vložku DN80, 
debelina zidu na prehodu Z=25cm</t>
  </si>
  <si>
    <t>Ustreza kot npr. izdelki Andotehna ali enakovredno.</t>
  </si>
  <si>
    <t>• za medijske cevi večjih dimezij (&gt;=Φ75) upoštevati še Inox stenska pritdila z objemkami za medijsko cev</t>
  </si>
  <si>
    <t>• namenska zaščitna_cev/stenski_vložek  v preboju (dim. in material prilagojena dimenzijam  in tipu izbranih obročnih tesnil ter načinu vgradnje), vključno  vgradnja (kemično tesnjenje oz. ostalo) v fazi opaženja zunanje AB stene  (oz. v fazi pozid. opečne stene)</t>
  </si>
  <si>
    <t>Izstop razvoda odtočnih cevi iz objekta:</t>
  </si>
  <si>
    <t>Vodovod, vert. kanalizacija - razno</t>
  </si>
  <si>
    <t>-kompaktna prezračevalna naprava</t>
  </si>
  <si>
    <t>-notranja kasetna "split" enota</t>
  </si>
  <si>
    <t>-notranja stenska "split" enota</t>
  </si>
  <si>
    <t>Vse po specifikacijah dobaviteljev naprav in glede na lego in namen vgradnje!</t>
  </si>
  <si>
    <t>Komplet z vsem pritrdilnim in obešalni materialom ter drobnim inštal. materialom za prilagoditve/navezave.</t>
  </si>
  <si>
    <t>Oprema za navezavo odtoka kondenzata iz hladilnih, prezračevalnih in ostail naprav na fiksni razvod odtoka kondenzata (ohišja &amp; rozete, gibke predizolirane oblikovno obstojne cevi, priključni/prehodni kosi, tesnila, toplotna izolacija z ustrezno zaščito...).</t>
  </si>
  <si>
    <t>DN100</t>
  </si>
  <si>
    <t>-zun. premer telesa Φ160, priklj. odduha DN110, vse  za debelino str. sestava na prehodu S=65cm</t>
  </si>
  <si>
    <t>DN75</t>
  </si>
  <si>
    <t>-zun. premer telesa Φ160, priklj. odduha DN75, vse  za debelino str. sestava na prehodu S=65cm</t>
  </si>
  <si>
    <t>Dodatno še ves material za navezavo na fiksni razvod odtočne kanalizacije zaključen v ostrešju; po potrebi redukcije na dimenzije odduhov vertikal; vse našteto tudi toplotno izolirano! Ostali tesnilni in izolacijski material.</t>
  </si>
  <si>
    <t>Sestav iz modularnih elementov: toplotno izolirano telo (s podaljški?!), pritrdilna manšeta, tesnilna folija (na manšeti), izolacijski vstavek/element, zaključni nastavek/kapa v pritikondenčnom obdelani izvedbi.</t>
  </si>
  <si>
    <t xml:space="preserve">Tipski strešni element (izolirana izvedba!) za izvedbo odduha fekalne kanalizacije na ravni strehi. Izdelan iz barvne umetne mase (predvidoma črna; pred nabavo kontroliraj z Arhitektom), vsi elementi sestava ustrezno izolirani (prednostno!) oz. izvedeni tako, da morebitni kondenz ne zateka nazaj v prostor. </t>
  </si>
  <si>
    <t>Φ75</t>
  </si>
  <si>
    <t>Kot npr. izdelek Geberit  ali enakovredno.</t>
  </si>
  <si>
    <t>Avtomatski oddušnik razvoda kanalizacije, izdelek renomiranega proizvajalca, komplet z zaščitnim oz. okrasnim ohišjem oz. masko (elementi zakrivanja z odprtinami za prezračevanje).</t>
  </si>
  <si>
    <t>-vel. 15x15cm, qn(od.)=0.8 l/s, Φ50/Φ75</t>
  </si>
  <si>
    <t>Kot npr. izdelek HL5100(Pr) ali enakovredno.</t>
  </si>
  <si>
    <t>V močnejši izvedbi, s pohodno ploščo in čistilno rešetko iz nerjavne (Inox) pločevine debeline ca. 3mm, z vložkom s smradno zaporo - vgrajen tesnilni plovec, skrajšljivim okvirnim nastavkom,  ohišjem z (redukcijskim?!) iztočnim priključkom, vključno ves tesnilni in pritrdilni material.</t>
  </si>
  <si>
    <t>PP smradotesen talni sifon, nepretočen, za veliko odtočno količino.</t>
  </si>
  <si>
    <t>-vel. 15x15cm, qn(od.)=0.8 l/s, Φ40/Φ50</t>
  </si>
  <si>
    <t>Kot npr. izdelek ali enakovredno.</t>
  </si>
  <si>
    <t>PP smradotesen talni sifon, nepretočen.</t>
  </si>
  <si>
    <t>-vel. 15x15cm, qn(od.)=0.5 l/s, Φ40/Φ50</t>
  </si>
  <si>
    <t>Kot npr. izdelek HL ali enakovredno.</t>
  </si>
  <si>
    <t>V močnejši izvedbi, s pohodno ploščo in čistilno rešetko iz nerjavne (Inox) pločevine debeline ca. 3mm, sifonskim vložkom za preprečevanje izhlapevanja, skrajšljivim okvirnim nastavkom,  ohišjem z (redukcijskim?!) iztočnim priključkom, vključno ves tesnilni in pritrdilni material.</t>
  </si>
  <si>
    <t>PP talni sifon, pretočen.</t>
  </si>
  <si>
    <t>Φ32</t>
  </si>
  <si>
    <t>PP cevni sifon s smradno zaporo (sifon na kroglico) v PVC podometni omarici s snemljivimi vratci oz. vratci na tečaje. Za izvedbo priključitve odtoka kondenzata,  izlivov varnostnih ventilov in izpustnih ventilov na odtočno kanalizacijo.</t>
  </si>
  <si>
    <t>PP lovini lijak za iztoke naprav, s smradno zaporo (sifon na kroglico) v vidnem PVC ohišju. Za izvedbo priključitve odtoka kondenzata,  izlivov varnostnih ventilov in izpustnih ventilov na odtočno kanalizacijo.</t>
  </si>
  <si>
    <t>-koleno 45°, Φ125</t>
  </si>
  <si>
    <t>-R kos Φ125/Φ110</t>
  </si>
  <si>
    <t>Fazonski kosi za UKC (SN4) cevi iz trdega PVC, pripadajoča temp. obstojna tesnila:</t>
  </si>
  <si>
    <t>Polaganje v predpisanem padcu na posteljico iz pustega betona!</t>
  </si>
  <si>
    <t>UKC (SN4) cevi, ravne, iz trdega PVC, pripadajoča temp. obstojna tesnila.</t>
  </si>
  <si>
    <t>Dimenzije cca.  DxV=250x250 [mm].</t>
  </si>
  <si>
    <t>Komplet z okvirjem za vgradnjo v steno. Z vratci na tečaje in jezično zapero; vidna površina vratc obdelana po zahtevah arhitekta.</t>
  </si>
  <si>
    <t>Vgradna revizijska vratca  iz nerjavne pločevine (Inox) za vgradnjo nad čistilne kose.</t>
  </si>
  <si>
    <t>Iz sistema PP-HT večslojnih odtočnih cevi z lastnostjo dušenja zvoka.</t>
  </si>
  <si>
    <t>Čistilni kos za PP-HT cev (notranje gladki, 100% efektivni presek ne glede na način vgradnje) ali enakovredno.</t>
  </si>
  <si>
    <t>-dizol.=4mm</t>
  </si>
  <si>
    <t xml:space="preserve">Ustreza kot npr.  Armacell Tubolit S Plus ali enakovredno. </t>
  </si>
  <si>
    <t>Za izolacijo razvoda odtoka kondenzata in zaključkov odduha vertikal (cca. 1m pred prehodom v negreti del in skozi negrete dela) oz. ostalo.</t>
  </si>
  <si>
    <t>Izolacijski cevaki iz ekspandiranega polietilena z zaprto celično strukturo (λ=&lt;0.045 W/m/K, p.r. E) z zunanjo in notranjo zaščitno folijo, komplet z original trakovi in priborom za zrako&amp;vodo-tesno izvedbo spojev, za izolacijo razvoda (in opreme) vertikalne fekalne kanaliizacije.</t>
  </si>
  <si>
    <t>-dizol.=9mm</t>
  </si>
  <si>
    <t>Φ90</t>
  </si>
  <si>
    <t>Za izolacijo (zvočno) izpostavljenih odtočnih cevi dimenzij:</t>
  </si>
  <si>
    <t>Ustreza kot npr.  Armacell Tubolit AR  FonoWave ali enakovredno.</t>
  </si>
  <si>
    <t>Izolacijski plašč iz ekspandiarnega polietilena,  
(dušenja zvoka 11dB pri debelini 9mm), dobava v cevakih in ploščah, komplet z original lepilom in samolepilnimi trakovi- za protihrupno izolacijo kritičnega razvoda iz PE oz. PP- HT kan. cevi.</t>
  </si>
  <si>
    <t>-polaganje na posteljico v jarku</t>
  </si>
  <si>
    <t>Vključno zaščita cevi (obbetnoiranje, ostalo) na prehodu skozi ovire (gradbene elemente).</t>
  </si>
  <si>
    <t>Material za polaganje na pripravljeno peščeno (ali presejana zemljina) posteljico v terenu.</t>
  </si>
  <si>
    <t xml:space="preserve">Vključno pripadajoča temp. obstojna tesnila ter vključno vsi fazonski kosi (kolena, redukcije, odcepi,...). </t>
  </si>
  <si>
    <t>PP-HT odtočne cevi.</t>
  </si>
  <si>
    <t>-cevi v inštal. jaških, v medstropovju, "vidni" razvod</t>
  </si>
  <si>
    <t>-cevi v montažnih stenah, inštal. jaških, v
 medstropovju,</t>
  </si>
  <si>
    <t>Ustreza kot npr. Geberit Silent Pro ali enakovredno.</t>
  </si>
  <si>
    <t>Cevi fekalne kanalizacije.</t>
  </si>
  <si>
    <t>Komplet z original  sistemskimi obešali (stropna, stenska) s prekinitvijo zvočnih mostov in gumiranimi objemkami za cevi.</t>
  </si>
  <si>
    <t>Vse priključke horizont. razvoda na vertikale, izvesti s pomočjo tipskih hidravlično optimiranih/certificarnih odcepih kosov 87°. Posebno to velja za dvovišinske priključke v isti etaži! Dokazilo o hidravlični učinkovitosti!</t>
  </si>
  <si>
    <t xml:space="preserve">PP-HT  (+ dodatki)  večslojne odtočne cevi z lastnostjo dušenja zvoka, pripadajoča temp. obstojna tesnila, vsi fazonski kosi (kolena, redukcije, odcepi,...). </t>
  </si>
  <si>
    <t>-cevi  (F.K.) v inštal. jaških (odduhi)</t>
  </si>
  <si>
    <t>-cevi  (Kond.) v inštal. jaških, v medstropovju, 
vidni razvod</t>
  </si>
  <si>
    <t>-cevi (F.K.)  v tlakih</t>
  </si>
  <si>
    <t>-cevi (F.K.) v tlakih</t>
  </si>
  <si>
    <t>-cevi (Kond.) v tlakih</t>
  </si>
  <si>
    <t>Cevi tako fekalne kanalizacije (neizpostavljen razvod, odduhi), kot odtoka kondenzata iz naprav.</t>
  </si>
  <si>
    <t xml:space="preserve">Komplet s pritrdilnim matrialom (obešala z gumiranimim objemkami oz. ostalo?!; v primeru odtoka kondenzata objemke v izvedbi s prekinitvijo toplotnega mostu) in podložnim materialom. Za polaganje v tlake in talne ter zidne utore (neinvazivno za primer hidroizolacij) oz. v votle dele suhomontažnih sten oz.  v instalacijske jaške oz. vidno (tudi v medstropovja spuščenih stropov). </t>
  </si>
  <si>
    <t xml:space="preserve">PP-HT odtočne cevi, pripadajoča temp. obstojna tesnila, vsi fazonski kosi (kolena, redukcije, odcepi,...). </t>
  </si>
  <si>
    <t>Interna inštalacija vertikalne kanaliz.</t>
  </si>
  <si>
    <t>Podometni ventil s kromirano okrasno rozeto in kapo.</t>
  </si>
  <si>
    <t>DN15..DN20</t>
  </si>
  <si>
    <t>Ustreza kot npr. sistem Alumplast ventil "Klik" .</t>
  </si>
  <si>
    <t>Podometni ventil (krogelna pipa) NP16 iz proizvodne palete proizvajalca večplastnih cevi, skupaj z kromirano rozeto in čepom ter ključem za odpiranje in zapiranje. Komplet z dvema ustreznima spojkama za direktni priklop večplastne cevi na podometni ventil.</t>
  </si>
  <si>
    <t>DN40..DN50</t>
  </si>
  <si>
    <t>DN25..DN32</t>
  </si>
  <si>
    <t>Drobni material in fitingi za izvedbo lokalnih izogibov, navezav, prevezav (Inox, ponikljana medenina), navojni, NP16.</t>
  </si>
  <si>
    <t>Navojne tuljave ("holandci") iz nikljane medenine.</t>
  </si>
  <si>
    <t>Čistilni kos, NP16, navojni.</t>
  </si>
  <si>
    <t>Nepovratna loputa, NP16, navojna.</t>
  </si>
  <si>
    <t>Polnilno/praznilna pipa s čepom na verižnici, NP16, navojna.</t>
  </si>
  <si>
    <t>Vgradnja v omarice oz. v težje dostopne prostore.</t>
  </si>
  <si>
    <t xml:space="preserve">Krogelna pipa z zapornim "metuljčkom", kratka izvedba, NP16, navojna. </t>
  </si>
  <si>
    <t>Ustreza kot npr. izdelek HSE Uniwater ali enakovredno.</t>
  </si>
  <si>
    <t>Krogelna pipa z izpustom, NP16, navojna.</t>
  </si>
  <si>
    <t xml:space="preserve">Krogelna pipa, NP16, navojna. </t>
  </si>
  <si>
    <t>Krogelna pipa, NP16, prirobnična.</t>
  </si>
  <si>
    <t>Ustreza kot npr. Caleffi serija 3045 (EA) ali enakovredno.</t>
  </si>
  <si>
    <t>Izpolnjuje zahteve EN 1717 in EN 13959.</t>
  </si>
  <si>
    <t>Zagotavlja zaščito v primeru nizkega tveganja  do izpostavljenosti snovem razreda 2 (spremba v okusu, barvi, vonju in temperaturi pitne vode).</t>
  </si>
  <si>
    <t>Cevni ločilnik (CL) za montažo na odsek vodovoda proti odsekom z nižjo stopnjo pretočenosti.</t>
  </si>
  <si>
    <t>Šolanje Uporabnika.</t>
  </si>
  <si>
    <t>Izdelava zapisnika o funkcionalnem prezikusu.</t>
  </si>
  <si>
    <t>Vse po specifilacijah dobavitelja opreme.</t>
  </si>
  <si>
    <t>Vključno montaža naležnega tipala ESMC na najbližji stalno pretočen cirkulacijski vod in kabelska povezava (ožičenje) do točke montaže glavnega regulatorja; dolžina kabelske povezave cca.10m.</t>
  </si>
  <si>
    <t>Ožičenje elktrotermičnih pogonov in tipal izvršnih elementov zajeto v načrtu EI!</t>
  </si>
  <si>
    <t>El. vezava in zagon krmilnika sistema termične dezinfekcije.</t>
  </si>
  <si>
    <t>Ustreza kot npr. Danfoss CCR 2+ali enakovredno.</t>
  </si>
  <si>
    <t>Montaža na letev v elektro omari.</t>
  </si>
  <si>
    <t>Vključno naležno tipalo ESMC.</t>
  </si>
  <si>
    <t>•  ohišje iz iz rdeče litine, krožnik medenina, NP10, navojno</t>
  </si>
  <si>
    <t>• Spomin 8 GB</t>
  </si>
  <si>
    <t>•  Modbus IP</t>
  </si>
  <si>
    <t>•  Web server modul (LAN; TCP/IP)</t>
  </si>
  <si>
    <t>•  izhodni signal 24 V DC</t>
  </si>
  <si>
    <t>•  napajalna napetost 24 V DC</t>
  </si>
  <si>
    <t>•  za vodnje do 20 krogov (ventilov) termične dezinfekcija na podlagi povratnih temperatur s tipal</t>
  </si>
  <si>
    <t>Glavni krmilnik regulacije za programsko vodeno termično dezinfekcio vode in zapis tempertur:</t>
  </si>
  <si>
    <t>Ustreza kot npr. Danfoss MTCV verzija C (z opremo) ali enakovredno.</t>
  </si>
  <si>
    <t>• možnost delnega servisa v obratovanju</t>
  </si>
  <si>
    <t>• ohišje iz iz rdeče litine, krožnik medenina, NP10, navojno</t>
  </si>
  <si>
    <t>• Kvs(dezinfekcijski) = 0,5 m3/h</t>
  </si>
  <si>
    <t>• vključno kabelsko tipalo + adapter</t>
  </si>
  <si>
    <t>•  vključno elektrotermični pogon, 24 V DC + adapter</t>
  </si>
  <si>
    <t>Večfunkcjski termostatski obtočni ventil:</t>
  </si>
  <si>
    <t>Ustreza kot npr. Danfoss MTCV verzija B (z opremo) ali enakovredno.</t>
  </si>
  <si>
    <t>• možnost prigradnje termometra</t>
  </si>
  <si>
    <t>•  vključno termostatski dezinfekcijski modul</t>
  </si>
  <si>
    <t>Ustreza kot npr. Puricom Mixed Bed Filter, Tehnofan LJ, ali enakovredno</t>
  </si>
  <si>
    <t>• navojni priključki</t>
  </si>
  <si>
    <t>• max pretok 2,5 L/min</t>
  </si>
  <si>
    <t>• volumen ionskega izmenjevalca 8,8 L</t>
  </si>
  <si>
    <t>• max. tlak 8 bar</t>
  </si>
  <si>
    <t>Kartuša za pripravo demineraliziane vode za sisteme vlaženja zraka v klimatih.</t>
  </si>
  <si>
    <t>Ustreza kot npr. izdelek Pohorje Mirna ali enakovredno.</t>
  </si>
  <si>
    <t>• ročnik DN25 na zasun skupaj s C spojko</t>
  </si>
  <si>
    <t>• tlačna gumi cev Φ33 (DN25); Lcevi=30m</t>
  </si>
  <si>
    <t>• gibljivi kolut</t>
  </si>
  <si>
    <t>• s priključnim ventilom 5/4" ; predvidoma v dnu omarice (levo, desno) - prilagoditi glede na stanje na mestu samem!</t>
  </si>
  <si>
    <t>• z gibljivim priključkom 5/4" spodaj levo ali spodaj desno</t>
  </si>
  <si>
    <t>• dimenzije omarice 740x840x250mm (ŠxVxG), omarica/obod iz prašno barvane jeklene pločevine, vrata iz enakega materiala; vse opremljeno s piktogrami in z napisi/oznakami po Normativih</t>
  </si>
  <si>
    <t>Hidrantna EURO omarica po DIN 14461-1, s tlačno opremo NP16, v sestavu:</t>
  </si>
  <si>
    <t>-dim. DxVxG = ~400x~400x~100..120 [mm]
(omarica zaporne armature - večja)</t>
  </si>
  <si>
    <t>-dim. DxVxG = ~300x~300x~100..120 [mm]
(omarica zaporne armature - manjša)</t>
  </si>
  <si>
    <t>Podana okvirna dimenzija omarice, dejansko dimenzjo omarice glede na dimenzije dobavljene opreme v omarici, preveriti na mestu samem!</t>
  </si>
  <si>
    <t>Vsa oprema v omarici montirana v delavnici in optimalno razporejena za enostavno vzdrževanje in zamenjavo elementov!</t>
  </si>
  <si>
    <t xml:space="preserve">Podometna omarica, za vgradnjo vodovodne armature,  iz prašno barvane pocinkane pločevine (vključno ustrezni ojačitveni kotniki iz enakega materiala) Z vratci na tečaje in jezično zapero; vidna površina vratc obdelana po zahtevah arhitekta. </t>
  </si>
  <si>
    <t>-Dskupna =&lt; 76..115 [mm]</t>
  </si>
  <si>
    <t>-Dskupna =&lt; 55..75 [mm]</t>
  </si>
  <si>
    <t>Za podano zunanjo dimenzijo cevovoda z izolacijo:</t>
  </si>
  <si>
    <t>Ustreza kot npr. Armacell Okapak ali enakovredno.</t>
  </si>
  <si>
    <t>Vključno originalni fazonski kosi na obložnem sistemu (kolena, odcepi,…).</t>
  </si>
  <si>
    <t xml:space="preserve">Izvedba s pomočjo na udarce odporno ognjevarno PVC prevleko/oblogo v svetlosivi barvi, ki jo je mogoče enostavno čistiti. </t>
  </si>
  <si>
    <t>Izvedba zaščitnega oklepa na izpostavljenih vidnih izoliranih vodih vodovoda.</t>
  </si>
  <si>
    <t>-dizol.=25mm</t>
  </si>
  <si>
    <t>-dizol.=13mm</t>
  </si>
  <si>
    <t>Izolacijski plošče iz sintetičnega kavčuka z zaprto celično strukturo, visoko parozaporni 
(λ=&lt;0.035 W/m/K, μ&gt;=10000, pož. raz. B/BL-s3,d0), komplet z original lepilom, trakovi in priborom za zrako&amp;vodo-tesno izvedbo spojev, za (do)izolacijo razvoda (in armature) vodovoda.</t>
  </si>
  <si>
    <t>Φ76x2</t>
  </si>
  <si>
    <t>-dizol.=40mm</t>
  </si>
  <si>
    <t>Φ54x1.5</t>
  </si>
  <si>
    <t>Φ42x1.5</t>
  </si>
  <si>
    <t>Φ35x1.5</t>
  </si>
  <si>
    <t>Φ28x1.2</t>
  </si>
  <si>
    <t>-dizol.=32mm</t>
  </si>
  <si>
    <t>Φ22x1.2</t>
  </si>
  <si>
    <t>Φ18x1</t>
  </si>
  <si>
    <t>Φ15x1</t>
  </si>
  <si>
    <t>Φ32x3</t>
  </si>
  <si>
    <t>Φ25x2.5</t>
  </si>
  <si>
    <t>Φ20x2</t>
  </si>
  <si>
    <t>Izolacijski cevaki iz sintetičnega kavčuka z zaprto celično strukturo, visoko parozaporni 
(λ=&lt;0.035 W/m/K, μ&gt;=10000, pož. raz. B/BL-s3,d0), komplet z original lepilom, trakovi in priborom za zrako&amp;vodo-tesno izvedbo spojev, za izolacijo razvoda (in armature) vodovoda.</t>
  </si>
  <si>
    <t>Polaganje dodatne izolacije debeline D= 2cm v pasovih širine ca. 15cm.</t>
  </si>
  <si>
    <t>Dodatno izolacija pod izol. cevnim razvodom tople vode v tlaku prostorov, s  ploščami iz trdega EPS 100 (stiropor).</t>
  </si>
  <si>
    <t>-dizol.=20mm</t>
  </si>
  <si>
    <t>Ustreza kot npr. Armacell Tubolit DG Plus** ali enakovredno</t>
  </si>
  <si>
    <t>Ustreza kot npr. Armacell Tubolit S Plus* ali enakovredno.</t>
  </si>
  <si>
    <t>Za izolacijo cevi in opreme (podane dimenzije), v tlaku in zidnih regah.</t>
  </si>
  <si>
    <t>Izolacijski cevaki iz ekspandiranega polietilena z zaprto celično strukturo (λ=&lt;0.045 W/m/K, pož.razred. E* oz C**) z zunanjo in notranjo zaščitno folijo, komplet z original trakovi in priborom za zrako&amp;vodo-tesno izvedbo spojev, za izolacijo razvoda (in armature) vodovoda.</t>
  </si>
  <si>
    <t>Inox "press" prirobnica za cevi iz predhodnje postavke. Izvedba NP16.</t>
  </si>
  <si>
    <t>Ustreza kot npr. Geberit Mapress Inox (za san. vodo!) ali enakovredno.</t>
  </si>
  <si>
    <t>Normalen/povprečen delež fazonskih kosov.</t>
  </si>
  <si>
    <t xml:space="preserve">Komplet s pritrdilnim materialom (obešala z gumiranimim objemkami oz. ostalo ?!) za polaganje v tlake in talne ter zidne utore (neinvazivno za primer hidroizolacij) oz. v votle dele suhomontažnih sten oz.  v instalacijske jaške oz. vidno (tudi v medstropovja spuščenih stropov). </t>
  </si>
  <si>
    <t xml:space="preserve">Vključno z vsemi prehodnimi kosi na navojne spoje in odcepnimi T kosi z navojnim odcepom! </t>
  </si>
  <si>
    <t>Vključno z vsemi fazonskimi kosi za spajanje z zatiskanjem (kolena, redukcije T kosi,...).</t>
  </si>
  <si>
    <t>Vodovodne cevi (in fitingi) hladne in tople sanitarne vode, za spajanje z zatiskanjem, izdelani iz jekla 1.4401 (AISI 316L), vključno z ustreznimi tesnilnimi obroči; vse s certifikatom za namen uporabe!</t>
  </si>
  <si>
    <t>Ustreza kot npr. cevi in fitingi sistema Alumplast ali enakovredno.</t>
  </si>
  <si>
    <t>Dobava cevi v palicah.</t>
  </si>
  <si>
    <t>Z vsemi sistemskimi komponentami za izvedbo priključkov sanitarne opreme.</t>
  </si>
  <si>
    <t>Vključno z vsemi fazonskimi kosi z ponikljane kovane medenine za spajanje z zatiskanjem (spojke, kolena, redukcije T kosi,...).</t>
  </si>
  <si>
    <t>Večplastne (MLC) vodovodne cevi (notranja in zunanja plast zamr. PE, vmesna plast aluminij) za temp. vode do 95°C in delovne tlake do 10bar.</t>
  </si>
  <si>
    <t>-cevi v tlaku in v zidnih regah</t>
  </si>
  <si>
    <t>Dobava cevi v kolutih.</t>
  </si>
  <si>
    <t xml:space="preserve">Komplet s pritrdilnim materialom (obešala z gumiranimim objemkami oz. ostalo ?!) za polaganje v tlake in talne ter zidne utore (neinvazivno za primer hidroizolacij) oz. v votle dele suhomontažnih sten oz.  v instalacijske jaške oz. "vidno" v medstropovja spuščenih stropov. </t>
  </si>
  <si>
    <t>DN80</t>
  </si>
  <si>
    <t>Material izključno potreben za izvedbo prevezav/navezav in sanacij!</t>
  </si>
  <si>
    <t>Nerjavna (Inox) navojna prirobnica iz AISI 316 ali boljše, sanitarno neoporečna, NP16, za montažo na pocinkano cev.</t>
  </si>
  <si>
    <t>Kroglena pipa, NP16, prirobnična.</t>
  </si>
  <si>
    <t>Prirobnični priključki.</t>
  </si>
  <si>
    <t>Zaporna loputa v ohišju iz rdeče litine in vretenom/zapiralom iz Inox_a ter z EPDM tesnili. Ohišje zaščiteno z epoxy prevleko. Mehanizem za ročno posluževanje z zaklepom.</t>
  </si>
  <si>
    <t>Npr. izdelek +GF+ MultiJoint tip 3057 Plus ali enakovredno.</t>
  </si>
  <si>
    <t>Vključno Inox vijačni material.</t>
  </si>
  <si>
    <t>Univerzalna spojka, v izvedbi z zatezno (nastavljivo) obojko za neizvlečni spoj na enem koncu in prirobnico na drugem,  NP16.</t>
  </si>
  <si>
    <t>-za dimenzijo cevi DN65..DN80</t>
  </si>
  <si>
    <t>-za dimenzijo cevi DN40..DN50</t>
  </si>
  <si>
    <t>Zahtevanejši fazonski za pocinkane cevi iz predhodnje postavke: GH spojke, navojne tuljave, odcepni T kosi,…</t>
  </si>
  <si>
    <t>Komplet z obešali (stropna, stenska) z gumiranimi objemkami za cevi; objemke v izvedbi s prekinitvijo toplotnega mostu.</t>
  </si>
  <si>
    <t>Upoštevane zahteve EN 10240 (prevleka kvalitete A1), EN 12502-3,…</t>
  </si>
  <si>
    <t>Navojna jeklena srednjetežka pocinkana cev za sanitarno vodo (certifikat DVGW - TRWI) , izdelana po DIN 2440 iz materiala St.00. Z vsemi pripadajočimi/ustreznimi pocinkanimi fitingi iz temperlitine (kolena, redukcije T kosi,...).</t>
  </si>
  <si>
    <t>Interna inštalacija vodovoda</t>
  </si>
  <si>
    <t>-KV delo</t>
  </si>
  <si>
    <t>Sprotna priprava dokumentacije za DZO kot dokazilo o ustreznosti izvedenega stanja.</t>
  </si>
  <si>
    <t>Vključno uporaba orodja ter poraba potrošnega materiala.</t>
  </si>
  <si>
    <t>Za obstoječe inštalacije, ki se ohranjajo in morajo obratovati, zagotoviti sprotno izpiranje, dezinfekcijo, tlačne preizkuse. Po potrebi funkcionalni preizkusi. Vse po manjših zaključenih sklopih in skladno z Montažno dokumentacijo.</t>
  </si>
  <si>
    <t>Vključno uporaba orodja ter poraba potrošnega materiala, montažni material zajet v postavkah v nadaljevanju.</t>
  </si>
  <si>
    <t xml:space="preserve">Izvedba vseh z Montažno dokumentacijo predvidenih montažnih del. </t>
  </si>
  <si>
    <t>Prekinitev dobave vode za obravnavani sklop objektov, priprava inštalacij na poseg po Montažni dokumentaicji, zagotovitev Požarne straže za čas izpada hidrantnega omrežja.</t>
  </si>
  <si>
    <t>Drobne prilgoditve in čepljenje.</t>
  </si>
  <si>
    <t xml:space="preserve">Obeležba in zaščita morebitnih izpostavljenih obstoječih vodov, ki se ohranijo. </t>
  </si>
  <si>
    <t>Montažno dokumentacijo pregleda in potrdi Nadzornik.</t>
  </si>
  <si>
    <t>• izvedbo izpiranj, dezinfekcijo in tlačnih preizkusov po manjših zaključenih sklopih</t>
  </si>
  <si>
    <t>• izvedbo novih odcepov in priključkov na obstoječo inštalacijo</t>
  </si>
  <si>
    <t>• potrebne nujne obnove obstoječih inštalacij, brez katerih bi bila ogroženo varno obratovanje po zaključku izvedbe</t>
  </si>
  <si>
    <t>•  potrebne prevezave obstoječih inštalacij v ohranjenem delu objekta.</t>
  </si>
  <si>
    <t xml:space="preserve">• izvedbo demontažnih del v odstranjenem objektu </t>
  </si>
  <si>
    <t xml:space="preserve">Razdelava posega in izdelava montažne dokumentacije za: </t>
  </si>
  <si>
    <t>Po potrebi za določitev obsega izvesti ogled na mestu samem.</t>
  </si>
  <si>
    <t>Vris v arhitekturno podlogo obstoječega stanja (preda Projektant v elektronski obliki).</t>
  </si>
  <si>
    <t>Pregled obstoječega objekta, ki se ruši, kakor tudi obstoječega objekta s pralnico ki se ohrani. Pripadajoča sondiranja. Vse za določitev lokcije obstoječih vodov hladne, tople, cirkulaicje T. sanitarne vode in vodov odtočne kanalizacije, ki bi lahko bili prizadeti  zaradi rušitev obstoječega objekta.</t>
  </si>
  <si>
    <t>(demontažna dela zajeta ločeno)</t>
  </si>
  <si>
    <t>Pripravljalna dela ter prevezave na interni instalaciji</t>
  </si>
  <si>
    <t>Izvedba funkcionalnega preizkusa in meritev zunanjega hidrantnega omrežja na območju posega ter tolmačenje meritev (glej tehn. poročilo).</t>
  </si>
  <si>
    <t>Dezinfekcija novega in prizadetega obstoječega vodovodnega omrežja v skladu z navodili pristojnega organa in v skladu z veljavno zakonodajo, izvede pooblaščena institucija. Pridobitev potrdila o ustreznosti vzorca.</t>
  </si>
  <si>
    <t>Tlačni preizkus novega in prizadetega obstoječega vodovodnega omrežja na tlak 
8 bar oz. 10 bar (po navodilih proizvajalca cevi).</t>
  </si>
  <si>
    <t>Izpiranje novega in prizadetega obstoječega vodovodnega omrežja (po navodilih proizvajalca cevi).</t>
  </si>
  <si>
    <t>Fiksiranje novega izgrajenega cevovoda v terenu med izpiranjem,  tlačnim preizkusom in dezinfekcijo (uporaba priročnih sredstev). Spoji cevi in fazonov morajo ostati vidni oz. prosti!</t>
  </si>
  <si>
    <t>Ocenjen volumen nasutja V=~0,25 m3.</t>
  </si>
  <si>
    <t>Vse proti terenu zaščiteno s tehničnim filcem.</t>
  </si>
  <si>
    <t>Drenažno nasutje ob peti hidranta; uporaba vodnega peska oz. drobljenca frakcije 32mm.</t>
  </si>
  <si>
    <t>Površina, ki prenaša silo na zemljino A=0,5 m2, ocenjen volumen sidra V=~0,25 m3.</t>
  </si>
  <si>
    <t>Inox material za fiksiranje hidranta.</t>
  </si>
  <si>
    <t>Nova betonska peta N kosa pod talnih hidrantom, vključno nujna jeklena rebrasta armatura.</t>
  </si>
  <si>
    <t>Površina, ki prenaša silo na zemljino A=0,5 m2, ocenjen volumen sidra V=~0,2 m3.</t>
  </si>
  <si>
    <t>Po potrebi uporaba Inox stremen z gumiranimi/EPDM podložkami (za fiksiranje cevi in opreme).</t>
  </si>
  <si>
    <t>Obbetoniranje (sidranje) horizontalnih in vertikalnih krivin in odcepov na cevovodu ter priprava sider v raščen teren z betonskimi bloki. MB30, vključno nujna jeklena rebrasta armatura.</t>
  </si>
  <si>
    <t>Označevalni trak "Vodovod" z jeklenim indikatorskim vložkom.</t>
  </si>
  <si>
    <t>Posebni detajli in izvedba zaščitnih ukrepov za cevovod vodovoda v terenu pri prečkanju ostalih komunalnih in energetskih vodov; kompletna izvedba.</t>
  </si>
  <si>
    <t>d160 //
d110</t>
  </si>
  <si>
    <t>Tesnenje ustja zaščitne cevi; EPDM tesnilo in pripadajoči Inox objemki.</t>
  </si>
  <si>
    <t>d160</t>
  </si>
  <si>
    <t>-dobava v kolutu (Lmax.=50m)</t>
  </si>
  <si>
    <t>Večslojna rebrasta zaščitna cev DWP ("Stigmaflex)", dobava, polaganje in montaža.</t>
  </si>
  <si>
    <t>-d110 (preveri na mestu samem)</t>
  </si>
  <si>
    <t>Dobava v kolutu (Lmax.=50m).</t>
  </si>
  <si>
    <t xml:space="preserve">Vodovodna cev  - (oplaščena) PAS 1075 tip 3 - plašč mineralno ojačan PP; NP16 (SDR11), dobava, polaganje in montaža, vse po ISO 4427 in EN12201,... </t>
  </si>
  <si>
    <t>Skupaj z aluminjasto označevalno tablica na stebričku; za zasun, s pripadajočimi opisi.</t>
  </si>
  <si>
    <t>Višina spodnjega del ohišja glede na globino vkopa; kontrolirati na mestu samem! Po potrebi uporabiti enega od FF kosov iz zgornje postavke.</t>
  </si>
  <si>
    <t>Tip hidranta, kot ga na svoje omrežje vgrajuje Upravlavec javnega vodovodnega omrežja.</t>
  </si>
  <si>
    <t>Vključno Inox vijačni in pritrdilni material.</t>
  </si>
  <si>
    <t>Suha izvedba ("dry barrel") z glavnim ventilom/drenažnim izpustom pod nivojem terena; prirobnično razdeljen za enostaven servis v primeru loma; nadzemni del je možno servisirati tudi, ko je hidrant pod pritiskom.</t>
  </si>
  <si>
    <t xml:space="preserve">Nadzemni hidrant DN80 v Inox izvedbi (izjemoma zunanji deli iz ustrezno površinsko zaščitenega LTŽ), izvedba skladno EN 14384. </t>
  </si>
  <si>
    <t>-N kos (sidrano z AB blokom)!</t>
  </si>
  <si>
    <t>-FF kos, L=400..800mm</t>
  </si>
  <si>
    <t>-original teleskopska vgradna garnitura iz Inoxa in višinko nastavljiva vijačena cestna kapa za vreteno EV zasuna</t>
  </si>
  <si>
    <t>-EV zasun, dolga izvedba (F5)</t>
  </si>
  <si>
    <t>DN100 //
DN80</t>
  </si>
  <si>
    <t>-R kos</t>
  </si>
  <si>
    <t>DN100 //
DN100</t>
  </si>
  <si>
    <t>-T kos (sidrano z AB blokom)!</t>
  </si>
  <si>
    <t>-Q kos  (sidrano z AB blokom)!</t>
  </si>
  <si>
    <t>Pred nabavo preveri dimenzije!</t>
  </si>
  <si>
    <t>Vključno Inox vijačni material (kjer je potreben).</t>
  </si>
  <si>
    <t>Vse po EN 545 / ISO 2531 oz. ostalem.</t>
  </si>
  <si>
    <t>Prirobnični spoji NP16. Standardni obojčni varovani neizvlečni/razstavljivi spoj tl. stopnje min. NP25, omogoča odklone do 4º.</t>
  </si>
  <si>
    <t>Fazonski kosi in armatura iz LTŽ duktilne litine (in ostalo); notranje in zunanje ustrezno površinsko zaščiteni.</t>
  </si>
  <si>
    <t>Vozlišče NH, montažni material:</t>
  </si>
  <si>
    <t>Fazonski kosi iz LTŽ duktilne litine; notranje in zunanje ustrezno površinsko zaščiteni.</t>
  </si>
  <si>
    <t>Vozlišče V1, montažni material:</t>
  </si>
  <si>
    <t>-DN100 (preveri na mestu samem)</t>
  </si>
  <si>
    <t>Prehodni kosi PE cev // duktil (LTŽ) . Izdelek iz duktilne litine (in ostalo), notranje in zunanje ustrezno površinsko zaščiteni.
Zobate spojke z "letečimi" prirobnicami.</t>
  </si>
  <si>
    <t>Navezava na obstoječ cevovod zunanje hidrantne zanke: univerzalna spojka, notranje in zunanje ustrezno površinsko zaščitena, v izvedbi z zatezno (nastavljivo) obojko za neizvlečni spoj na enem koncu in prirobnico na drugem,  NP16.</t>
  </si>
  <si>
    <t>Razrez in priprava obstoječih cevovodov na montažna dela, vključno zaščita prostih priključkov pred vdorom onesnaženja na ohranjenih obstoječih vodih.</t>
  </si>
  <si>
    <t xml:space="preserve">Prekinitev dobave vode v obravnavanih odsekih vodovodov, pregled stanja cevovodov, praznenje cevovodov, po potrebi ob praznenju še črpanje vode iz jarka. </t>
  </si>
  <si>
    <t>Vsi potrebni ukrepi ob prekinitvi/zaustavitvi dobave (tudi požarne!!!) vode: postavitve požarnih straž, zagotovitev začasne oskrbe (za vse morebiti prizadete objekte) z vodo iz drugih virov oz. odsekov vodovoda, začasne prevezave odsekov na omrežju,...</t>
  </si>
  <si>
    <t>V dogovoru z ustreznimi službami Investitorja (Vzdrževanje, Varstvo pri delu,…) natančna razdelava posega (obseg, materiali, terminski načrt).</t>
  </si>
  <si>
    <t>(gradbena dela zajeta v sklopu zunanje ureditve)</t>
  </si>
  <si>
    <t>Montažni material za postavitev novega/dodatnega nadzemnega hidranta</t>
  </si>
  <si>
    <t>-tlačna stopnja vodovodne armature min. NP16, razen če je specificiano drugače!</t>
  </si>
  <si>
    <t>-upoštevati dejstvo, da se montaža dela razvoda in dela opreme izvaja v več etažah, na višini 
ca. 3..4m, ter posledično uporaba mobilnih dvižnih platform!</t>
  </si>
  <si>
    <t>-v cene na enoto posamezne postavke cevnih razvodov pavšalno vključiti tudi izvedbo vseh prebojev do vključno dimenzije Φ50mm!</t>
  </si>
  <si>
    <t>B/GROBA INSTALACIJA</t>
  </si>
  <si>
    <t>SKUPAJ SANITARNI ELEMENTI</t>
  </si>
  <si>
    <t>Vključno ojačitve za montažo; predhodno pripravljeni nosilci/podpore iz "T-fix" plošč in pocinkanih kotnikov vpeti med stebre suhomontažne stene).</t>
  </si>
  <si>
    <t>Kljukasto OBEŠALO ZA BRISAČE ob tuš kabini oz. mobilnem tušu - dvojno, iz Inoxa oz. kromiranega jekla oz. ostalega.</t>
  </si>
  <si>
    <t>Kotno rešetkasto DRŽALO ZA MILO v tuš prostoru, iz Inoxa oz. kromiranega jekla oz. ostalega.</t>
  </si>
  <si>
    <t>Pripdajoča kotnemu držalu iz predhodne postavke (oprema istega dobavizelja)!</t>
  </si>
  <si>
    <t xml:space="preserve">Par (2) plastičnih ZAVES dimenzij 120x200 [cm]. </t>
  </si>
  <si>
    <t>Ustreza kot npr. preklopni držalo izdelek PBA serija 400-NY  ali enakovredno.</t>
  </si>
  <si>
    <t>Vsa oprema v obsegu (vključno morebitna pomožna in dod. oprema) za polno funkcionalnost sklopa.</t>
  </si>
  <si>
    <t>Kotno držalo, dim. ŠxGxV = 940 x 940 x 480 [mm].</t>
  </si>
  <si>
    <t>Vključno ves pritrdilni material  za montažo na AB ploščo nad spuščenim stropom (oz. drugo dovolj nosilno stropno kontrukcijo).</t>
  </si>
  <si>
    <t>Vkjučno obroči za zavese.</t>
  </si>
  <si>
    <t>KOTNO DRŽALO ZA ZAVESE (v tuš prostorih sob oskrbovancev in negovalnih kopalnic). Izdelano iz Inox-a oz. visokonosilnega aluminija prevlečenega s poliamidno/najlonsko prevleko (brez por in mikrorazpok; ozemjitev po potrebi in po lokalnih predpisih), vključno pritrdilne plošče in ostalo.</t>
  </si>
  <si>
    <t>Ustreza kot npr. preklopni sedež izdelek PBA serija 400-NY in vgradni okvir/opora Geberit tip Duofix ali enakovredno.</t>
  </si>
  <si>
    <t>Enojni sedež brez ročajev in obloge,  tlorisnih dimenzij ŠxG = 380 x 400 [mm].</t>
  </si>
  <si>
    <t>Vključno vgradni samostojči jekleni okvir/opora (koroz. obstojen) za robustno montažo preklopnega sedeža, z vsem priborom za vgradnjo, po potrebi dodatni pocinkani profili za podajšanje originalnih "nogic" okvirja (v primeru večje debeline tlakov).</t>
  </si>
  <si>
    <t xml:space="preserve">Barva po izboru Arhitekta. </t>
  </si>
  <si>
    <t>PREKLOPNI SEDEŽ (v tuš prostorih sob oskrbovancev in negovalnih kopalnic). Montaža na nosilni ovir (glej nadaljevanje). Izdelano iz Inox-a oz. visokonosilnega aluminija prevlečenega s poliamidno/najlonsko prevleko (brez por in mikrorazpok; ozemjitev po potrebi in po lokalnih predpisih), vključno pritrdilne plošče in ostalo.</t>
  </si>
  <si>
    <t>Ustreza kot npr. izdelek PBA serija 400-NY ali enakovredno.</t>
  </si>
  <si>
    <t>"L" držalo 90º; dolžina L1+L2=480+1240 [mm], vključno nosilec tuš ročke kot dodatne oprema.</t>
  </si>
  <si>
    <t>Barva po izboru Arhitekta. Leva ali desna izvedba na mestu samem!</t>
  </si>
  <si>
    <t>FIKSNO DRŽALO Z NOSILCEM TUŠ ROČKE (v tuš prostorih sob oskrbovancev in negovalnih kopalnic). Montaža na nosilni sestav zajet v postavki tuš kadi. Izdelano iz Inox-a oz. visokonosilnega aluminija prevlečenega s poliamidno/najlonsko prevleko (brez por in mikrorazpok; ozemjitev po potrebi in po lokalnih predpisih), vključno pritrdilne plošče in ostalo.</t>
  </si>
  <si>
    <t>Kljukasto OBEŠALO ZA BRISAČE ob umivalniku - dvojno, iz Inoxa oz. kromiranega jekla oz. ostalega.</t>
  </si>
  <si>
    <t>Tipizirana oprema Uporabnika.</t>
  </si>
  <si>
    <t>STENSKI PODAJALNIK za BRISAČE v lističih  v izvedbi za javne prostore.</t>
  </si>
  <si>
    <t>Tipizirana oprema uporbnika.</t>
  </si>
  <si>
    <t>STENSKI REZERV./DOZATOR ZA TEKOČE MILO v izvedbi za stanovanj. prostore.</t>
  </si>
  <si>
    <t>STENSKI REZERV./DOZATOR ZA TEKOČE MILO v izvedbi za javne prostore.</t>
  </si>
  <si>
    <t>Dimenzija ogledala ŠxV= ~600 x ~500 [mm].</t>
  </si>
  <si>
    <t>STENSKO NAGIBNO OGLEDALO z ročico za upravljanje (namenski prostori, negovalne kopalnice). Okvir izdelan iz Inox-a oz. visokonosilnega aluminija prevlečenega s poliamidno/najlonsko prevleko (brez por in mikrorazpok; ozemjitev po potrebi in po lokalnih predpisih), vključno pritrdilne plošče in ostalo.  Steklo ustrezno obdelano (varnostno, kaljeno).</t>
  </si>
  <si>
    <t>Dimenzija ogledala ŠxV= ~600 x ~600 [mm], etažera prilagojena.</t>
  </si>
  <si>
    <t>STENSKO FIKSNO OGLEDALO v kromiranem jeklenem okvirju in pripadajoča STEKLENA ETAŽERA s kromiranimi nosilci za montažo nad umivalnik (javno dostopni prostori, sanitarije zaposlenih, sobe oskrbovancev). Steklo ustrezno obdelano (varnostno, kaljeno).</t>
  </si>
  <si>
    <t>Izdelek istega proizvajalca kot pisoar.</t>
  </si>
  <si>
    <t>Karamični predelek med pisoarji.</t>
  </si>
  <si>
    <t>WC ŠčETKA S  STENSKO POSODICO v robustni izvedbi (namenski prostori, negovalne kopalnice, sobe oskrbovancev), iz kombinacije umetne mase, Inoxa oz. kromiranega jekla oz. ostalega.</t>
  </si>
  <si>
    <t>Po izboru Arhitekta.</t>
  </si>
  <si>
    <t>WC ŠČETKA S  STENSKO POSODICO  (javno dostopni prostori in sanitarije zaposlenih), iz kombinacije umetne mase, Inoxa oz. kromiranega jekla oz. ostalega.</t>
  </si>
  <si>
    <t>FIKSNO DRŽALO za TOALETNI PAPIR v roli (sobe oskrbovancev), iz Inoxa oz. kromiranega jekla oz. ostalega.</t>
  </si>
  <si>
    <t>STENSKI AVTOMAT za podajanje TOALETNEGA PAPIRJA v lističih (javno odstopne sanitarije, sanitarije zaposlenih, namenski sanit. prostori, negovalne kopalnice).</t>
  </si>
  <si>
    <t>Vključno dva (2) samostojča jeklena okvirja (koroz. obstojna) za za opore in držala z vsem priborom za vgradnjo, po potrebi dodatni pocinkani profili za podajšanje originalnih "nogic" okvirja (v primeru večje debeline tlakov).</t>
  </si>
  <si>
    <t>Naklonsko držalo 135º; 
dolžina L1+L2=500+300 [mm].</t>
  </si>
  <si>
    <t>FIKSNO DRŽALO ob WC školjki (sobe oskrbovancev, namenski sanitarni prostori, negovalne kopalnice). Montaža na pripravljeno oporo (glej nadaljevanje). Izdelano iz Inox-a oz. visokonosilnega aluminija prevlečenega s poliamidno/najlonsko prevleko (brez por in mikrorazpok; ozemjitev po potrebi in po lokalnih predpisih), vključno pritrdilne plošče in ostalo.</t>
  </si>
  <si>
    <t>FIKSNO DRŽALO ob WC školjki (sobe oskrbovancev, namenski sanitarni prostori, negovalne kopalnice). Montaža na AB steno. Izdelano iz Inox-a oz. visokonosilnega aluminija prevlečenega s poliamidno/najlonsko prevleko (brez por in mikrorazpok; ozemjitev po potrebi in po lokalnih predpisih), vključno pritrdilne plošče in ostalo.</t>
  </si>
  <si>
    <t>Dolžina preklopne ročke L=600 [mm].</t>
  </si>
  <si>
    <t>Barva po izboru Arhitekta.</t>
  </si>
  <si>
    <t>PREKLOPNO STENSKO DRŽALO - vertikalni dvig (sobe oskrbovancev, namenski sanitarni prostori, negovalne kopalnice). Montaža na razširitev okvirja/opore stranišča. Zaskočni mehanizem, nedrseče. Izdelano iz Inox-a oz. visokonosilnega aluminija prevlečenega s poliamidno/najlonsko prevleko (brez por in mikrorazpok; ozemjitev po potrebi in po lokalnih predpisih), vključno pritrdilne plošče in ostalo.</t>
  </si>
  <si>
    <t>PODULTNA PIPA (z vretenom) za stensko montažo z "bajonetnim" priključkom za vrtno cev in z rozeto .</t>
  </si>
  <si>
    <t>Ustreza nkot npr. Schell Polar II Set ali enakovedno.</t>
  </si>
  <si>
    <t>--------------------------------------------------------------</t>
  </si>
  <si>
    <t>• Inox ojačitve/kotniki in fasadni vstavki za fiksiranje pipe za primer izvedbe kontaktne fasade</t>
  </si>
  <si>
    <t>• fasadna pipa za priključitev zunanjih porabnikov z okrasno rozeto; v izvedbi s podaljšanim vretenom (zaporni del v toplem delu objekta), navojni priključek</t>
  </si>
  <si>
    <t>• kotni regulacijski ventil DN15, z rozeto, NP16</t>
  </si>
  <si>
    <t>FASADNA PIPA z opremo,  v sestavi:</t>
  </si>
  <si>
    <t>----------------------------------------------------------------</t>
  </si>
  <si>
    <t>• ustrezni PP-HT odtočni komplet z temperaturno obstojnimi tesnili, ki obsega odtočni ventil in smradotesni samočistilni (nadometni oz. podometni) odtočni sifon DN50 oz. DN75.</t>
  </si>
  <si>
    <t xml:space="preserve">• kromirana(i) krogelna(i) pipa(i) (po potrebi H+T), navojni DN15 oz. DN20, NP16, z navojnim nastavkom za cev naprave </t>
  </si>
  <si>
    <t>•  kromiran kotni(a) regulacijski(a) ventil(a) (po potrebi H+T),  DN15 oz. DN20, &gt;=NP25</t>
  </si>
  <si>
    <t>Okvirna sestava (natančneje po specifikacijah tehnologa);</t>
  </si>
  <si>
    <t>Priključek za "tehnološki" porabnik (npr. pomivalni stroj, pitnik, avtomat za pijačo,….):</t>
  </si>
  <si>
    <t>Armatura po izboru Arhitekta,  traverza ustreza kot npr.Geberit Duofix ali enakovredno.</t>
  </si>
  <si>
    <t>• kromiran medeninast samočistilni sifon in odt. cevi  DN32</t>
  </si>
  <si>
    <t>• kromiran medeninast odtočni ventil DN32 brez možnosti zapiranja odtoka (vedno pretočen!)</t>
  </si>
  <si>
    <t xml:space="preserve">• kotna regulirna ventila DN15 in  gibki povezovalni cevi oplaščeni z Inox pletenicami </t>
  </si>
  <si>
    <t>•  vgradna jeklena traveza (koroz. obstojen) za popultne priključke  pomivalnega korita, s priključki kotnih ventilov, odtočnim kompletom in z vsem priborom za vgradnjo</t>
  </si>
  <si>
    <t>• stoječa izvlečna/nastaljiva enoročna mešalna baterija z iztočnim delom v obliki "loka", kromirana, DN15, z možnostjo mehanske omejitve razmerja mešanja (prednastavitev možna samo pooblaščenim osebam)</t>
  </si>
  <si>
    <t>PIPA IN PRIKLJUČKI ZA PULTNO KORITO, vključno vgradna traverza in oprema:</t>
  </si>
  <si>
    <t>Izvedba glede na tipsko rešitev v referenčnih objektih Uporabnika. Tipizirana oprema.</t>
  </si>
  <si>
    <t>Vključno ojačitve za montažo odtoka; predhodno pripravljeni nosilci/podpore iz "T-fix" plošč in pocinkanih kotnikov vpeti med stebre suhomontažne stene).</t>
  </si>
  <si>
    <t>•   odtočni komplet  (podometni oz. nadometni izvedbi -  uskladiti z Uporabnikom); v primeru podometne izvedbe upoštevati se ustrezna revizijska vratca; izdelan po specifikaciji dobavitelja mobilne tuš postelje; predvidoma nadtalna sifonska zanka iz belih PP cevi s priključkom za gibko odtočno cev mobilne tuš postelje, vključno ustrezen čep/pokrov na verižnici</t>
  </si>
  <si>
    <t>•  vgradni samostoječi jekleni okvir (koroz. obstojen) za nadometno tuš armaturo, po potrebi dodatni pocinkani profili za podajšanje originalnih "nogic" okvirja (v primeru večje višine tlakov)</t>
  </si>
  <si>
    <t>• vsa ostala oprema po specifikaciji dobavitelja in glede na potrebe vgradnje</t>
  </si>
  <si>
    <t>•  gibka povezovalna cev oplaščena z Inox pletenico za povezavo ročke na armat., dolžina cca. 175 [cm]</t>
  </si>
  <si>
    <t>• nosilec tuš ročke iz kromirane umetne mase</t>
  </si>
  <si>
    <t>• tuš ročka iz kromirane umetne mase</t>
  </si>
  <si>
    <t>• stenska nadometna enoročna armatura za tuš, kromirana, DN15, z možnostjo mehanske omejitve razmerja mešanja (prednastavitev možna samo pooblaščenim osebam)</t>
  </si>
  <si>
    <t>Armatura, pršni ter odtočni komplet za MOBILNO TUŠ POSTELJO (negovalne kopalnice):</t>
  </si>
  <si>
    <t>Odtok vedno  pod preklopnim sedežem!</t>
  </si>
  <si>
    <t>Ustrezajo izdelki Geberit, tuš kad serija "Sestra", armatura po izboru Arhitekta,  vgradni okvir in montažni sestav tip Duofix ali enakovredno.</t>
  </si>
  <si>
    <t>• barvo določi Arhitekt</t>
  </si>
  <si>
    <t>• tlorisne dim. kadi ŠxG = 900 x 900 [mm]</t>
  </si>
  <si>
    <t>• samočistilni odtočni sifon za tuš kad DN90/DN50 z revizijskim vložkom in kromiranim okrasnim pokrovom</t>
  </si>
  <si>
    <t>•  sestav za montažo nosilca tuš ročke in stenskega držala nad prho (ta zajet ločeno): dve "teleskopski" stojki v višini prostora in dve osnovni pritrdilni "T-fix" plošči s kotniki; iz sistemskega programa vgradnih okvirjev</t>
  </si>
  <si>
    <t>• zaščita izpostavljenih delov med gradnjo</t>
  </si>
  <si>
    <t>• prilagojen odtok z filtrnim vložkom za lase in pripadajočim pokrovom</t>
  </si>
  <si>
    <t>• tuš kad ("breznivojska", za mokro vgradnjo) iz protizdrsnega mineralnega materiala in umetne smole (ustrezni atesti), z nosilnim okvirjem z "nogicami" z nastavlj. višino</t>
  </si>
  <si>
    <t>TUŠ KAD Z ARMATURO (sobe za oskrbovance, negovalne kopalnice):</t>
  </si>
  <si>
    <t>Tuš kad in amatura glede na tipizirano opremo Uprabnika, vgradni okvir in montažni sestav Geberit tip Duofix ali enakovredno.</t>
  </si>
  <si>
    <t>Vključno ojačitve za montažo nosilca tuš ročke; predhodno pripravljeni nosilci/podpore iz "T-fix" plošč in pocinkanih kotnikov vpeti med stebre suhomontažne stene).</t>
  </si>
  <si>
    <t>• tlorisne dim. kadi ŠxG = 800 x 800 [mm]</t>
  </si>
  <si>
    <t>• višinsko nastavljiv nosilec tuš ročke iz kromirane umetne mase</t>
  </si>
  <si>
    <t>• odtok DN90</t>
  </si>
  <si>
    <t>• tuš kad (za mokro vgradnjo) iz protizdrsnega sanitar. akrila (ustrezni atesti), z nosilnim okvirjem z "nogicami" z nastavlj. višino</t>
  </si>
  <si>
    <t>TUŠ KAD Z ARMATURO (prostori za zaposlene):</t>
  </si>
  <si>
    <t>Višina montaže po standardu!</t>
  </si>
  <si>
    <t>Ustrezajo kot npr. izdelki Geberit in ostalo; školjka s pripadajočo armaturo (seriji po izboru Arhitekta)  z okvirjem/kotličem tip Duofix ali enakovredno; dvižni mehanizem prilagojen školjki.</t>
  </si>
  <si>
    <t>• tlorisne dim. školjke ŠxG = 660 x 550 [mm]</t>
  </si>
  <si>
    <t>• prilagogojen višinsko nastavljiv sifon in odt. cevi  DN32</t>
  </si>
  <si>
    <t xml:space="preserve">• kotna regulirna ventila DN15 z rozetama in  gibki povezovalni cevi oplaščeni z podaljšanimi Inox pletenicami </t>
  </si>
  <si>
    <t>•  vgradni samostoječi jekleni okvir (koroz. obstojen) za umivalnik s priključki kotnih ventilov, odtočnim kompletom in z vsem priborom za vgradnjo, po potrebi dodatni pocinkani profili za podajšanje originalnih "nogic" okvirja (v primeru večje višine tlakov)</t>
  </si>
  <si>
    <t>• stoječa enoročna mešalna baterija za invalide/starejše, kromirana, DN15, z možnostjo mehanske omejitve razmerja mešanja (prednastavitev možna samo pooblaščenim osebam)</t>
  </si>
  <si>
    <t>• podstavek školjke z pnevmatskim mehanizmom in z vzvodno ključavnico za enostavno nastavitev višine umivalnika; vse izdelano iz prašno barvenega Inox_a</t>
  </si>
  <si>
    <t>• školjka iz sanitarnega porcelana z varnostnim prelivom, oblika prilagojena namenu</t>
  </si>
  <si>
    <t>Kompletni UMIVALNIK ZA GIBALNO OVIRANE OS. (namenski sanitarni prostori, negovalne kopalnice)
z vgradnim okvirjem in opremo:</t>
  </si>
  <si>
    <t>Ustrezajo kot npr. izdelki Geberit; školjka s pripadajočo armaturo (seriji po izboru Arhitekta)  z okvirjem/kotličem tip Duofix ali enakovredno.</t>
  </si>
  <si>
    <t>• tlorisne dim. školjke ŠxG=~550 x ~460 [mm]</t>
  </si>
  <si>
    <t>• kromiran medeninast odtočni ventil DN32</t>
  </si>
  <si>
    <t xml:space="preserve">• kotna regulirna ventila DN15 z rozetama in  gibki povezovalni cevi oplaščeni z Inox pletenicami </t>
  </si>
  <si>
    <t>Kompletni UMIVALNIK (sobe oskrbovancev) 
z vgradnim okvirjem in opremo:</t>
  </si>
  <si>
    <t>• stoječa enoročna mešalna baterija kromirana, DN15, z možnostjo mehanske omejitve razmerja mešanja (prednastavitev možna samo pooblaščenim osebam)</t>
  </si>
  <si>
    <t>• školjka iz sanitarnega porcelana z varnostnim prelivom</t>
  </si>
  <si>
    <t>Kompletni UMIVALNIK (prostori zaposlenih in opcija sanitarije pralnice v primeru poškodb med rušenjem) 
z vgradnim okvirjem in opremo:</t>
  </si>
  <si>
    <t>Kompletni UMIVALNIK (javno dostopni prostori) 
z vgradnim okvirjem in opremo:</t>
  </si>
  <si>
    <t>Ustrezajo kot npr. izdelki Geberit; školjka s pripadajočo splakovalno opremo in elektroniko (serija po izboru Arhitekta)  z okvirjem/kotličem tip Duofix ali enakovredno.</t>
  </si>
  <si>
    <t>• brutto dim. školj. ŠxGxV=~300 x ~300 x ~550 [mm]</t>
  </si>
  <si>
    <t>•  kabliranje in ožičenje el. opreme; izvede pooblaščen Izvajalec tovrstnih del</t>
  </si>
  <si>
    <t>• odtočni sifon in odtočna cev DN50 za skrito vgradnjo</t>
  </si>
  <si>
    <t>• odtočni ventil DN50 v skriti izvedbi</t>
  </si>
  <si>
    <t xml:space="preserve">• skriti kotni regulirni ventil DN15 </t>
  </si>
  <si>
    <t>•  tlačne povezovalne cevi med ventilom, armaturo in školjko pisoarja</t>
  </si>
  <si>
    <t>• elektronika (12V; vključno potrebni ustrezen transformator v podometnem ohišju) in armatura za pisoar DN15 z elektromagnetnim ventilom in IR senzorjem, vse skrito v samo školjko; vse električne komponente z dokazili o ustrezni zaščiti in primernostni za namen vgradnje ter ustrezno varčni izvedbi!</t>
  </si>
  <si>
    <t>• vgradni samostojči jekleni okvir (koroz. obstojen) za pisoar, vključno priključno mesto vode in ohišje za elekroniko, z odtočnim kompletom in vsem priborom za vgradnjo, po potrebi dodatni pocinkani profili za podajšanje originalnih "nogic" okvirja (v primeru večje debeline tlakov)</t>
  </si>
  <si>
    <t>• školjka iz sanitarnega porcelana s skritim vtokom in iztokom, nizka izplakovalna količina V=&lt;1L</t>
  </si>
  <si>
    <t>Kompletni PISOAR z vgradnim okvirjem in opremo:</t>
  </si>
  <si>
    <t>Ustrezajo kot npr. izdelki Geberit; školjka s pokrovom (serija po izboru Arhitekta)  z okvirjem/kotličem tip Duofix ali enakovredno .</t>
  </si>
  <si>
    <t>• brutto dim. školj. (brez poglobitve) 
ŠxGxV=~500 x ~500 x ~330 [mm]</t>
  </si>
  <si>
    <t>• regulacijski kotni ventili (z rozetami), vse izolirane tlačne vodovodne cevi med posameznimi elementi armature, speljane podometno</t>
  </si>
  <si>
    <t>• tuš ročka s pripadajočo gibko povezovalno cevjo oplaščeno z Inox pletenico za povezavo na armaturo in stensko obešalo za tuš ročko</t>
  </si>
  <si>
    <t>• enoročna stenska mešalna armatura za trokadero DN15 z dolgim izlivom in prelivno odlivno garnituro</t>
  </si>
  <si>
    <t>• v pritrdilno konstrukcijo montiran izplakovalni kotliček v podometno - vgradni izvedbi iz umetne mase in z notranjo toplotno izolacijo, s plovnim ventilom, z dvostopenjskim prožilnim mehanizmom (nastavljive količine) in pripadajočo dvodelno tipko za proženje z vsemi pritrdilnimi elementi, s kotnim regulirnim ventilom DN15 in cevnim priključkom hladne vode 1/2", vse interne cevne povezave (tlačne, gravitacijske).</t>
  </si>
  <si>
    <t>• vgradni samostojči jekleni okvir (koroz. obstojen) za školjko in kotliček z odtočnim kompletom,  s priključki za armaturo  in vsem priborom za vgradnjo, po potrebi dodatni pocinkani profili za podajšanje originalnih "nogic" okvirja (v primeru večje debeline tlakov)</t>
  </si>
  <si>
    <t>• dvižna odlagalna mrežica iz  mehansko odporne umetne mase</t>
  </si>
  <si>
    <t>• konzolna (viseča) školjka iz sanitarnega porcelana s splakovnim priključkom</t>
  </si>
  <si>
    <t xml:space="preserve">Kompleten  TROKADERO z vgradnim okvirjem in opremo: </t>
  </si>
  <si>
    <t>Ustrezajo kot npr. izdelki Geberit; školjka s pokrovom (serija po izboru Arhiekta)  z okvirjem/kotličem tip Duofix ali enakovredno .</t>
  </si>
  <si>
    <t>• brutto dim. školj. (brez poglobitve) 
ŠxGxV=~360 x ~650 x ~330 [mm]</t>
  </si>
  <si>
    <t xml:space="preserve">• prilagojen/razširnen vgradni samostojči jekleni okvir (koroz. obstojen) za školjko in kotliček z odtočnim kompletom in vsem priborom za vgradnjo, po potrebi dodatni pocinkani profili za podajšanje originalnih "nogic" okvirja (v primeru večje debeline tlakov), razširitev/opora z ene strani (levo ali desno) omogoča robustno montažo preklopnega držala ob WC školjki </t>
  </si>
  <si>
    <t>• originalna sedežna deska in pokrov, iz umetne mase,  oblika prilagojena namenu</t>
  </si>
  <si>
    <t>• konzolna (viseča) školjka iz sanitarnega porcelana, brez roba ("rimless"), oblika prilagojena namenu</t>
  </si>
  <si>
    <t xml:space="preserve">Kompletno STRANIŠČE GIBALNO OVIRANIH OSEB (namenski sanitarni prostori, negovalne kopalnice) z vgradnim okvirjem in opremo: </t>
  </si>
  <si>
    <t>Višina montaže višina montaže po dogovoru z investitorjem (predvidoma cca. 47..50 [cm])!</t>
  </si>
  <si>
    <t>• brutto dim. školj. (brez poglobitve) 
ŠxGxV=~370 x ~550 x ~330 [mm]</t>
  </si>
  <si>
    <t>• originalna sedežna deska in pokrov, iz umetne mase</t>
  </si>
  <si>
    <t>• konzolna (viseča) školjka iz sanitarnega porcelana, brez roba ("rimless")</t>
  </si>
  <si>
    <t xml:space="preserve">Kompletno STRANIŠČE (sobe oskrbovancev) 
z vgradnim okvirjem in opremo: </t>
  </si>
  <si>
    <t>• vgradni samostojči jekleni okvir (koroz. obstojen) za školjko in kotliček z odtočnim kompletom in vsem priborom za vgradnjo, po potrebi dodatni pocinkani profili za podajšanje originalnih "nogic" okvirja (v primeru večje debeline tlakov)</t>
  </si>
  <si>
    <t xml:space="preserve">Kompletno STRANIŠČE (prostori zaposlenih in opcija sanitarije pralnice v primeru poškodb med rušenjem) z vgradnim okvirjem in opremo: </t>
  </si>
  <si>
    <t xml:space="preserve">Kompletno STRANIŠČE (javno dostopni prostori) 
z vgradnim okvirjem in opremo: </t>
  </si>
  <si>
    <t>-sanitarna oprema, na kateri se porablja pitna voda, mora biti  ustrezno varčna, torej skladna   z zahtevami "Uredbe o zelenem javnem naročanju 2021"; priporoča se vgradnja opreme z "znakom za okolje  tipa I". Ustrezna dokazila.</t>
  </si>
  <si>
    <t>-pri izdelavi ponudb je potrebno upštevati opremo srednjega kvalitetnega in cenovnega razreda, vso ponujeno opremo je potrebno natančno specificirati!</t>
  </si>
  <si>
    <t xml:space="preserve">-vsa ponujena sanitarna oprema mora ustrezati projektirani glede: dimenzij, volumnov, pozicije odtokov, višine iztokov, globine iztokov, površinskih obdelav, površinskih zaščit (premazi), oblike/designa… ; skladnost zagotavlja ponudnik, neskladna oprema se bo zamenjala na stroške ponudnika! </t>
  </si>
  <si>
    <t>-vse sanitarne elemente (tip, dimenzije, število) izbrati v sodelovanju z Arhitektom in nato pridobiti potrditev Investitorja!</t>
  </si>
  <si>
    <t>A/SANITARNA OPREMA</t>
  </si>
  <si>
    <t>POPIS MATERIALA IN DEL</t>
  </si>
  <si>
    <t>-vsi proizvajalci so omenjeni v informativne namene, ponujena oprema mora biti po karakteristikah enakovredna ali boljša od projektirane, v ponudbi je potrebno opremo, ki ni enaka projektirani tudi specificirati (PROIZVAJALEC, TIP) !</t>
  </si>
  <si>
    <t>-ves material v stiku s pitno vodo mora imeti dokazila za namen uporabe (certifikati DVGW, SVGW,…)</t>
  </si>
  <si>
    <t>Količina ocenjena glede na količino vgrajenega betona (150 kg/m3). Točna količina bo znana iz armaturnih načrtov!</t>
  </si>
  <si>
    <r>
      <t xml:space="preserve">palice do </t>
    </r>
    <r>
      <rPr>
        <sz val="10"/>
        <rFont val="Calibri"/>
        <family val="2"/>
        <charset val="238"/>
      </rPr>
      <t>φ</t>
    </r>
    <r>
      <rPr>
        <sz val="10"/>
        <rFont val="Arial Narrow"/>
        <family val="2"/>
        <charset val="238"/>
      </rPr>
      <t xml:space="preserve"> 12</t>
    </r>
  </si>
  <si>
    <r>
      <t xml:space="preserve">palice nad </t>
    </r>
    <r>
      <rPr>
        <sz val="10"/>
        <rFont val="Calibri"/>
        <family val="2"/>
        <charset val="238"/>
      </rPr>
      <t>φ</t>
    </r>
    <r>
      <rPr>
        <sz val="10"/>
        <rFont val="Arial Narrow"/>
        <family val="2"/>
        <charset val="238"/>
      </rPr>
      <t xml:space="preserve"> 12</t>
    </r>
  </si>
  <si>
    <t>A3.22</t>
  </si>
  <si>
    <t>A3.23</t>
  </si>
  <si>
    <t xml:space="preserve">Kompletna dobava in vgradnja:
kot npr. Schock BOLE 012/190-4/A560 ali enakovredno.
</t>
  </si>
  <si>
    <t xml:space="preserve">Kompletna izvedba del:
Tesnjenje delovnega stika med posameznimi fazami betoniranja se izvede s kovinskim trakom kot npr. Bituflex BF 202/0,5 in kot npr. Formax proizvajalca Beto-Tech ali enakovredno.
</t>
  </si>
  <si>
    <t>A1.6</t>
  </si>
  <si>
    <t>Kompletna geodetska zakoličba komunalnih priključkov objekta; vse skupaj z zavarovanjem. Zakoličba mora biti izvedena po navodilih lastnika oz. njegovega strokovnega nadzora. 
Upoštevati zakoličba z zapisnikom za potrebe rušitvenih in gradbenih del!</t>
  </si>
  <si>
    <t>Kompletna izdelava, dobava in vgradnja sanacije temeljnih tal s skalometom 70% skal in 30% betona C12/15, v nearmirane konstrukcije, prereza nad 0.30 m3/m2/m1, vključno z vsemi pomožnimi deli in transportom do mesta vgrajevanja:</t>
  </si>
  <si>
    <t>►skalomet s pustim betonom</t>
  </si>
  <si>
    <t>A3.6a</t>
  </si>
  <si>
    <t>Doziranje dodatka Xypex v betonarni, vključno po navodilih proizvajalca in vsemi pomožnimi deli in trasporti:</t>
  </si>
  <si>
    <t>A3.7a</t>
  </si>
  <si>
    <t>A3.19</t>
  </si>
  <si>
    <t>A.20a</t>
  </si>
  <si>
    <t xml:space="preserve">Dodatek za strojno glajenje ab talne plošče </t>
  </si>
  <si>
    <t>A4.20</t>
  </si>
  <si>
    <t xml:space="preserve">Strojno brušenje AB sten na stikih opažnih plošč z izravnako površin, odprašenanje površin in premaz s srectvom za boljši sprijem tankoslojnega ometa.  V ceni upoštevati potrebne odre in transporte ter vsa potrebna pomožna dela. Omet stropov na višini  nad 3,00 m. </t>
  </si>
  <si>
    <t xml:space="preserve">Kompletna izvedba slojnega omet notranjih stopnic (npr. Röfix 180), pred pričetkom nanašanja tankoslojnega ometa se na vse vogale s tankoslojno malto pritrditi vogalne profile, manjše utore zapolnite že prejšnji dan s tankoslojnim notranjim ometom. Beli tankoslojni omet nanašati direktno na površino, strojno ali ročno, v debelini 6–9 mm. Pri debelini nanosa manjši od 4 mm, morate betonske površine predhodno premazati z impregnacijskim premazom. V ceni upoštevati potrebne odre in transporte ter vsa potrebna pomožna dela. Omet stropov na spremenjenih višinah do nad 3,00 m. Dodaetk za oteženo delo in poševnine. </t>
  </si>
  <si>
    <t>A5.32</t>
  </si>
  <si>
    <t>A5.33</t>
  </si>
  <si>
    <t>A7.1a</t>
  </si>
  <si>
    <t>Kompletno nakladanj in prevoz strešne kritine (opečni zareznik) na stalni prostor, ki ga določi naročnik na razdalji do 2 km z zlaganjem na palete.</t>
  </si>
  <si>
    <t>rušenje strehe s kompletno sestavo</t>
  </si>
  <si>
    <t>rušenje strešene ab plošče debeline do 20 cm s podpiranjem</t>
  </si>
  <si>
    <t>strojno rezanje ab plošče na stikuz obstoječo jedilnico</t>
  </si>
  <si>
    <t>i)</t>
  </si>
  <si>
    <t>v prostorih 02 in 03 se odstranijo finalni tlak</t>
  </si>
  <si>
    <t>j)</t>
  </si>
  <si>
    <t>v prostorih 02 in 03 se odstranijo samo estrih</t>
  </si>
  <si>
    <t>rušenje kompletnega pustega betona vključno s ab temelji</t>
  </si>
  <si>
    <t>rušenje kompletnega tlaka vključno z estrihom</t>
  </si>
  <si>
    <t>rušenje ab temeljev</t>
  </si>
  <si>
    <t>Izdelava načrta rušitvenih del in varnostnega načrta za izvedbo rušitvenih del.</t>
  </si>
  <si>
    <t>Ocena stroška oddaje in predelave gradbenih odpadkov v skaldu z rušitvenim načrtom in veljavno zakonodajo, kompletno z oddajo pooblaščenim predelovalcem in plačili stroškov predelave in predpisanih taks. Ocena izvajalca.</t>
  </si>
  <si>
    <t>€</t>
  </si>
  <si>
    <t xml:space="preserve">Dobava in vgradnja elektro prevodne diagnostične tkanine za določanje event. Stopnje vlažnosti v sistemu strehe;
požarna klasifikacija min. A2-s1-d0; električna upornost &lt; 1000 Ohms/sq; natezna trdnost (vzdolžno / prečno)  &gt; 2500 N/5 cm – 2000 N/ 5 cm;
vgradnja samolepilnih točkovnih merilcev relativne vlage iz pasivnih tiskanih senzorjev, vgrajenih v sloj toplotne izolacije. Na podlagi resonance frekvenc med senzorjem in čitalcem, se določi relativno vlažnost v razponu med 20% do 95%. možnost zaznavanja tekočine (+100% relativne vlažnosti). </t>
  </si>
  <si>
    <t>B6.3</t>
  </si>
  <si>
    <t>Kompletna dobava in montaža dilatacijske letve na prehodu (stene in strop) iz starega v nov objekt</t>
  </si>
  <si>
    <r>
      <t>Redno gradbeno čiščenje objekta in komunikacijskih poti med izvajanjem del</t>
    </r>
    <r>
      <rPr>
        <sz val="10"/>
        <rFont val="Arial Narrow"/>
        <family val="2"/>
      </rPr>
      <t>, v postavki je zajeto:</t>
    </r>
  </si>
  <si>
    <t>E) ZUNANJI VODOVOD</t>
  </si>
  <si>
    <t>F) AB ZIDOVI</t>
  </si>
  <si>
    <t>E) ZAKLJUČNA DELA</t>
  </si>
  <si>
    <t>Zakoličba obstoječih komunalnih vodov s strani upravljalcev</t>
  </si>
  <si>
    <t>a. kanalizacije z jaški</t>
  </si>
  <si>
    <t>b. drenaže</t>
  </si>
  <si>
    <t>c. zunanji vodovod</t>
  </si>
  <si>
    <t>Dobava in vgradinja cestnih robnikov iz cementnega betona s prerezom 15/25/25 cm v betonski temelj, komplet z izkopom - radialni</t>
  </si>
  <si>
    <t>Gradbena dela za vgradnjo vodovoda - glej zemeljska dela!</t>
  </si>
  <si>
    <t>Dobava in montaža cevi za vodovod iz dukt. nodularne litine (NL), dolžina cevi po 6 m, po SIST EN 545:2010,  klasa C64, za spoj UNIVERSAL Ve  (natični spoj s samo-sidrnim sistemom), z navarom na ravnem delu cevi, razstavljivim zadrževalnim obročem, ki se fiksira za navarom, ter  sidrnega utora v obojki cevi</t>
  </si>
  <si>
    <t>- DN 100</t>
  </si>
  <si>
    <t xml:space="preserve">Dobava in montaža obojčnih fazonskih kosov iz duktilne nodularne litine, C40, po EN 545:2010, s predpisano zaščito po normativih, z ustreznimi tesnili, spoj STANDARD Ve (natični </t>
  </si>
  <si>
    <t>spoj s samo-sidrnim sistemom), z navarom na ravnem delu cevi, razstavljivim zadrževalnim obročem, ki se fiksira za navarom, ter 
sidrnega utora v obojki cevi, komplet 
z dokazili o skladnosti, z vsem montažnim materialom, oznake po DIN, v sestavi:</t>
  </si>
  <si>
    <t>- "MMK" kos DN 100-30st.</t>
  </si>
  <si>
    <t>- "MMK" kos DN 100-45st.</t>
  </si>
  <si>
    <t>- "EU" kos DN 100</t>
  </si>
  <si>
    <t>- "MMA" kos DN 100/80</t>
  </si>
  <si>
    <t>Dobava in montaža prirobničnih fazonskih kosov iz duktilne nodularne litine (NL), vsi elementi za tlačno stopnjo PN10, prirobnični spoji, komplet s tesnilnim in montažnim materialom, oznake po DIN, v sestavi:</t>
  </si>
  <si>
    <t>- "FF" kos DN 80, L=300 mm</t>
  </si>
  <si>
    <t>- "N" kos DN 80</t>
  </si>
  <si>
    <t>EV zasun DN 100, komplet z vgradno garnituro (teleskopa) za vgradnjo od 1,2 do 2,0 m, s cestno varovalno kapo</t>
  </si>
  <si>
    <t>Dobava in montaža podzemnega hidranta iz duktilne litine, z epoxy zaščito 200 mikronov, z odprtino za izpust vode iz telesa hidranta, po standardu SIST EN 14339:2005, za globino vgradnje 1,2 m, komplet z varovalno cestno kapo, s tesnilnim in montažnim materialom</t>
  </si>
  <si>
    <t>- DN 80</t>
  </si>
  <si>
    <t>- "E" (euro) zasun DN 80, komplet z vgradno garnituro (teleskopa) za vgradnjo od 1,2 m do 2,0 m, s cestno varovalno kapo</t>
  </si>
  <si>
    <t>Tlačni preizkus vodovoda</t>
  </si>
  <si>
    <t>Opozorilni trak</t>
  </si>
  <si>
    <t>Dezinfekcija vodovoda z izdajo poročila pri neodvisni instituciji.</t>
  </si>
  <si>
    <t>Transportni stroški</t>
  </si>
  <si>
    <t>Pripravljalna in zaključna dela</t>
  </si>
  <si>
    <t>E) ZUNANJI VODOVOD SKUPAJ:</t>
  </si>
  <si>
    <t xml:space="preserve">Kompletna izvedba izravnave AB stene, z osnovnim ometom z npr. Jubizol lepilna malta, armirano z armaturno mrežico 145 g/m2, vključno z izvedbo premaza z Unigrund, finalni sloj npr. Jub fini omet granulacije 1,0 mm, z vsemi potrebnimi odri in transporti ter z vsemi potrebnimi pomožnimi deli. 
</t>
  </si>
  <si>
    <r>
      <t xml:space="preserve">Lahki premični odri na železnih stolicah, višine do 2,00 m, odri za pomoč pri izvajanju demontaž obrtnikov in rušitvenih delih. 
</t>
    </r>
    <r>
      <rPr>
        <i/>
        <sz val="10"/>
        <color theme="1"/>
        <rFont val="Arial Narrow"/>
        <family val="2"/>
      </rPr>
      <t>Opomba: količina je ocenjena in velja za celoten čas gradnje!</t>
    </r>
  </si>
  <si>
    <t>Komplet z vsemi oblikovnimi elementi (vodilne lopatice, kolena, prehodi, priključki, nastavki, ...); komplet z zrakotesnimi elastičnimi kosi za kompenzacijo aksialnih raztezkov po TSG-1-001 &amp; Mlüar; komplet z vsemi čistilnimi vratci iz pocinkane pločevine z gumi tesnili (vratca na vsakih 3-5m kanala); komplet z obešali- na izoliranih kanalih prilagojena izvedba za preprečevanje topl. mostov.</t>
  </si>
  <si>
    <t>Komplet z vsemi oblikovnimi elementi (vodilne lopatice, spojke, kolena, prehodi, priključki, nastavki, ...); ); komplet z zrakotesnimi elastičnimi kosi za kompenzacijo aksialnih raztezkov po TSG-1-001 &amp; Mlüar;  komplet z vsemi čistilnimi vratci iz pocinkane pločevine z gumi tesnili (vratca na vsakih 3-5m kanala); komplet z obešali- na izoliranih kanalih prilagojena izvedba za preprečevanje topl. mostov.</t>
  </si>
  <si>
    <t xml:space="preserve">-Investitor ima v svojih objektih tipizirano opremo; v popisu zajeta oprema je skladna s tehničnimi smernicami/zahtevami Investiorja; skladnost ponujene opreme z obstoječo, uskladiti z Investiorjem v fazi potrjevanja ponudbe! </t>
  </si>
  <si>
    <t>SI-Hlaj&amp;Ogr</t>
  </si>
  <si>
    <t>SKUPAJ A&amp;B&amp;C brez DDV</t>
  </si>
  <si>
    <t>SKUPAJ A brez DDV</t>
  </si>
  <si>
    <t>S K U P A J brez DDV:</t>
  </si>
  <si>
    <t>A: RAZSVETLJAVA SKUPAJ (brez DDV):</t>
  </si>
  <si>
    <t>S2 - dobava in montaža vgradne LED svetilke moči 31W, 3.400lm, 830, 3000K, kot npr.: 7662040, Siella G7 M73 PW19 LED36-830 ET. Vgradna led svetilka. Moč 31 W, svetlobni tok 3400 lm šeste ali sedme generacije. UGR bleščanje manjše od 19. LED svetilka z mikroprizmatično polščo, modul 600x600. 3SDCM, 830. 3000K. EVG. Zelo širok  snop izstopne svetlobe. Zaščitni razred 2. Ra&gt;80. Zaščitna stopnja IP40. IK 03. Življenjska doba 50.000 ur. 5 let garancije. Pocinkana pločevina prebarvana z RAL 9003. Trilux ali enakovredno.</t>
  </si>
  <si>
    <t>B: INŠTALACIJA MOČI SKUPAJ (brez DDV):</t>
  </si>
  <si>
    <t>Dobava in montaža dvojne šuku vtičnice bela - vij. za v talno dozo.</t>
  </si>
  <si>
    <r>
      <t>Dobava in montaža IR senzorja 180</t>
    </r>
    <r>
      <rPr>
        <sz val="10"/>
        <rFont val="Calibri"/>
        <family val="2"/>
        <charset val="238"/>
      </rPr>
      <t>°</t>
    </r>
    <r>
      <rPr>
        <sz val="10"/>
        <rFont val="Times New Roman"/>
        <family val="1"/>
        <charset val="238"/>
      </rPr>
      <t>.</t>
    </r>
  </si>
  <si>
    <r>
      <t>Dobava in montaža IR senzorja 360</t>
    </r>
    <r>
      <rPr>
        <sz val="10"/>
        <rFont val="Calibri"/>
        <family val="2"/>
        <charset val="238"/>
      </rPr>
      <t>°</t>
    </r>
    <r>
      <rPr>
        <sz val="10"/>
        <rFont val="Times New Roman"/>
        <family val="1"/>
        <charset val="238"/>
      </rPr>
      <t>.</t>
    </r>
  </si>
  <si>
    <r>
      <t>Kabel J-Y(St)Y 2x2x0,6 mm2:</t>
    </r>
    <r>
      <rPr>
        <sz val="10"/>
        <rFont val="Times New Roman"/>
        <family val="1"/>
        <charset val="238"/>
      </rPr>
      <t xml:space="preserve">                                                                   </t>
    </r>
  </si>
  <si>
    <r>
      <t>Kabel LIYCY 3x0,75 mm2:</t>
    </r>
    <r>
      <rPr>
        <sz val="10"/>
        <rFont val="Times New Roman"/>
        <family val="1"/>
        <charset val="238"/>
      </rPr>
      <t xml:space="preserve">                                                                   </t>
    </r>
  </si>
  <si>
    <r>
      <t>Kabel LIYCY 2x0,75 mm2:</t>
    </r>
    <r>
      <rPr>
        <sz val="10"/>
        <rFont val="Times New Roman"/>
        <family val="1"/>
        <charset val="238"/>
      </rPr>
      <t xml:space="preserve">                                                                   </t>
    </r>
  </si>
  <si>
    <r>
      <t>Kabel OLFLEX110 3x0,75mm2:</t>
    </r>
    <r>
      <rPr>
        <sz val="10"/>
        <rFont val="Times New Roman"/>
        <family val="1"/>
        <charset val="238"/>
      </rPr>
      <t xml:space="preserve">                                                                   </t>
    </r>
  </si>
  <si>
    <r>
      <t>Kabel OLFLEX110 4x0,75mm2:</t>
    </r>
    <r>
      <rPr>
        <sz val="10"/>
        <rFont val="Times New Roman"/>
        <family val="1"/>
        <charset val="238"/>
      </rPr>
      <t xml:space="preserve">                                                                   </t>
    </r>
  </si>
  <si>
    <r>
      <t>Kabel OLFLEX110 2x0,75mm2:</t>
    </r>
    <r>
      <rPr>
        <sz val="10"/>
        <rFont val="Times New Roman"/>
        <family val="1"/>
        <charset val="238"/>
      </rPr>
      <t xml:space="preserve">                                                                   </t>
    </r>
  </si>
  <si>
    <r>
      <t>Kabel OLFLEX100 3G1,5mm2:</t>
    </r>
    <r>
      <rPr>
        <sz val="10"/>
        <rFont val="Times New Roman"/>
        <family val="1"/>
        <charset val="238"/>
      </rPr>
      <t xml:space="preserve">                                                                   </t>
    </r>
  </si>
  <si>
    <r>
      <t>Kabel OLFLEX100 4G1,5mm2:</t>
    </r>
    <r>
      <rPr>
        <sz val="10"/>
        <rFont val="Times New Roman"/>
        <family val="1"/>
        <charset val="238"/>
      </rPr>
      <t xml:space="preserve">                                                                   </t>
    </r>
  </si>
  <si>
    <r>
      <t>Žica P/F-y 6mm2:</t>
    </r>
    <r>
      <rPr>
        <sz val="10"/>
        <rFont val="Times New Roman"/>
        <family val="1"/>
        <charset val="238"/>
      </rPr>
      <t xml:space="preserve">                                                                   </t>
    </r>
  </si>
  <si>
    <r>
      <t>Kabel NAY2Y-J 4x150mm2:</t>
    </r>
    <r>
      <rPr>
        <sz val="10"/>
        <rFont val="Times New Roman"/>
        <family val="1"/>
        <charset val="238"/>
      </rPr>
      <t xml:space="preserve">                                                                   </t>
    </r>
  </si>
  <si>
    <r>
      <t>Kabli morajo ustrezati zahtevam razreda B2</t>
    </r>
    <r>
      <rPr>
        <b/>
        <vertAlign val="subscript"/>
        <sz val="10"/>
        <rFont val="Times New Roman"/>
        <family val="1"/>
        <charset val="238"/>
      </rPr>
      <t>ca</t>
    </r>
    <r>
      <rPr>
        <b/>
        <sz val="10"/>
        <rFont val="Times New Roman"/>
        <family val="1"/>
        <charset val="238"/>
      </rPr>
      <t>s1d1a1</t>
    </r>
  </si>
  <si>
    <t>C: UNIVERZALNO OŽIČENJE SKUPAJ (brez DDV):</t>
  </si>
  <si>
    <r>
      <t>Dobava in polaganje optičnega kabla Singlemode 12x50</t>
    </r>
    <r>
      <rPr>
        <sz val="10"/>
        <rFont val="Symbol"/>
        <family val="1"/>
        <charset val="2"/>
      </rPr>
      <t>m</t>
    </r>
    <r>
      <rPr>
        <sz val="10"/>
        <rFont val="Times New Roman"/>
        <family val="1"/>
        <charset val="238"/>
      </rPr>
      <t>m 12-vlaken.</t>
    </r>
  </si>
  <si>
    <t>D: TV,R SKUPAJ (brez DDV):</t>
  </si>
  <si>
    <t>E: RAZDELILNE OMARE SKUPAJ (brez DDV):</t>
  </si>
  <si>
    <t>1 kos dobava in montaža UPSa 6000VA, avtonomije 12min</t>
  </si>
  <si>
    <t xml:space="preserve">1 kos tipanje zunanje temperature </t>
  </si>
  <si>
    <t>1 kos avtomatika za krmiljenje ogrevanja žlebov, kot npr.: Devireg D1 EM - T 524 89</t>
  </si>
  <si>
    <t>1 kos analizator mreže, z RS 485 vmesnikom</t>
  </si>
  <si>
    <t>F: KLICNI IN KOMUNIKACIJSKI SISTEM SKUPAJ (brez DDV):</t>
  </si>
  <si>
    <r>
      <rPr>
        <b/>
        <sz val="10"/>
        <color indexed="8"/>
        <rFont val="Times New Roman"/>
        <family val="1"/>
        <charset val="238"/>
      </rPr>
      <t xml:space="preserve">Elektronska zaščita za NurseTab
</t>
    </r>
    <r>
      <rPr>
        <sz val="10"/>
        <color indexed="8"/>
        <rFont val="Times New Roman"/>
        <family val="1"/>
        <charset val="238"/>
      </rPr>
      <t>Dodatna elektronska zaščita za NurseTab prikazovalnik pred EMC pojavi</t>
    </r>
  </si>
  <si>
    <r>
      <rPr>
        <b/>
        <sz val="10"/>
        <color indexed="8"/>
        <rFont val="Times New Roman"/>
        <family val="1"/>
        <charset val="238"/>
      </rPr>
      <t xml:space="preserve">Instalacijska dela
</t>
    </r>
    <r>
      <rPr>
        <sz val="10"/>
        <color indexed="8"/>
        <rFont val="Times New Roman"/>
        <family val="1"/>
        <charset val="238"/>
      </rPr>
      <t>Obračun glede na dejansko stanje</t>
    </r>
  </si>
  <si>
    <r>
      <t xml:space="preserve">Komunikacijska omarica
</t>
    </r>
    <r>
      <rPr>
        <sz val="10"/>
        <color indexed="8"/>
        <rFont val="Times New Roman"/>
        <family val="1"/>
        <charset val="238"/>
      </rPr>
      <t>KOM 19" omarica, ki je opremljena:
16 kos ali 24x delni panel RJ45
2 kos posamezni napajalnik 24V
1 kos panel vtičnic 220V (7-9).
2 kos napajalnik 5-10A 24V</t>
    </r>
    <r>
      <rPr>
        <b/>
        <sz val="10"/>
        <color indexed="8"/>
        <rFont val="Times New Roman"/>
        <family val="1"/>
        <charset val="238"/>
      </rPr>
      <t xml:space="preserve">
</t>
    </r>
  </si>
  <si>
    <r>
      <t xml:space="preserve">Montaža
</t>
    </r>
    <r>
      <rPr>
        <sz val="10"/>
        <color indexed="8"/>
        <rFont val="Times New Roman"/>
        <family val="1"/>
        <charset val="238"/>
      </rPr>
      <t>Na pripravljeno inštalacijo</t>
    </r>
  </si>
  <si>
    <r>
      <t xml:space="preserve">Sprejemnik in oddajnik za brezžične elemente sistema
</t>
    </r>
    <r>
      <rPr>
        <sz val="10"/>
        <color indexed="8"/>
        <rFont val="Times New Roman"/>
        <family val="1"/>
        <charset val="238"/>
      </rPr>
      <t>BTGN-node vmesnik za povezavo žičnih in brezžičnih enot 
- povezava s sobnim modulom
- prejema signal iz NurseCare enot za varovanje osebja
- prejema signal iz NurseCare enot sestrskega klicnega sistema 
- vključuje lokacijsko funkcijo
- frekvenca: 2,4 GHz
- moč oddajanja: 10 mW</t>
    </r>
    <r>
      <rPr>
        <b/>
        <sz val="10"/>
        <color indexed="8"/>
        <rFont val="Times New Roman"/>
        <family val="1"/>
        <charset val="238"/>
      </rPr>
      <t xml:space="preserve">
</t>
    </r>
  </si>
  <si>
    <r>
      <t xml:space="preserve">Klicno-sprejemna enota
</t>
    </r>
    <r>
      <rPr>
        <sz val="10"/>
        <color indexed="8"/>
        <rFont val="Times New Roman"/>
        <family val="1"/>
        <charset val="238"/>
      </rPr>
      <t>Sestavlja jo:
- rdeča tipka z LED za klic
- zelena tipka z LED za prevzem klica/prisotnost sestre
- brez okvirja in nosilca</t>
    </r>
  </si>
  <si>
    <r>
      <t xml:space="preserve">Klicna enota
</t>
    </r>
    <r>
      <rPr>
        <sz val="10"/>
        <color indexed="8"/>
        <rFont val="Times New Roman"/>
        <family val="1"/>
        <charset val="238"/>
      </rPr>
      <t>Za klic oskrbovalnega osebja.
Sestavlja jo:
- rdeča tipka z LED za klic
- brez okvirja in nosilca</t>
    </r>
  </si>
  <si>
    <r>
      <t xml:space="preserve">Sobni signalni indikator v LED tehniki
</t>
    </r>
    <r>
      <rPr>
        <sz val="10"/>
        <color indexed="8"/>
        <rFont val="Times New Roman"/>
        <family val="1"/>
        <charset val="238"/>
      </rPr>
      <t>- 4 LED, rdeča, zelena, modra in bela
Za prikaz:
- klica/nujnega klica
- klica iz WC/tuš
- prisotnosti sestre in zdravnika
- brez nosilca in okvirja</t>
    </r>
  </si>
  <si>
    <r>
      <t xml:space="preserve">Potezno stikalo za WC, kopalnico ali tuš
</t>
    </r>
    <r>
      <rPr>
        <sz val="10"/>
        <color indexed="8"/>
        <rFont val="Times New Roman"/>
        <family val="1"/>
        <charset val="238"/>
      </rPr>
      <t>- za povezavo s sobnim modulom
- vrvica rdeče barve
- v vrvico vgrajena protimikrobna tehnologija, ki preprečuje rast bakterij
- vrvica odgovarja standardu ISO 22196:2007 (antibakterijska učinkovitost)
- se avtomatsko odtrga ob sili 7.25 kg + / - 10 % - za večjo varnost rizičnih uporabnikov
- primerna za čiščenje
- vrvica se nikoli ne razbarva
- brez nosilca in okvirja</t>
    </r>
  </si>
  <si>
    <r>
      <t xml:space="preserve">Vtičnica klicne vrvice
</t>
    </r>
    <r>
      <rPr>
        <sz val="10"/>
        <color indexed="8"/>
        <rFont val="Times New Roman"/>
        <family val="1"/>
        <charset val="238"/>
      </rPr>
      <t>- namenjeno za povezavo s sobnim modulom
- posebna vtičnica, ki omogoča izklop vtikača ob (nehotenem) potegu s silo brez poškodb
- vključno z nadzorom izklopa klicne vrvice
- 1 vtikač za klicno vrvico
- RAL9010
- brez nosilca in okvirja</t>
    </r>
  </si>
  <si>
    <r>
      <t xml:space="preserve">Klicna vrvica s tipko za klic
</t>
    </r>
    <r>
      <rPr>
        <sz val="10"/>
        <color indexed="8"/>
        <rFont val="Times New Roman"/>
        <family val="1"/>
        <charset val="238"/>
      </rPr>
      <t>- za vklop v vtičnico klicne vrvice
Vključno s posebnim vtikačem, ki omogoča izklop ob (nehotenem) potegu s silo brez poškodb
- vodoodporna
Funkcije:
- nujni klic sestre</t>
    </r>
    <r>
      <rPr>
        <b/>
        <sz val="10"/>
        <color indexed="8"/>
        <rFont val="Times New Roman"/>
        <family val="1"/>
        <charset val="238"/>
      </rPr>
      <t xml:space="preserve">
</t>
    </r>
  </si>
  <si>
    <r>
      <t xml:space="preserve">Sprejemnik in oddajnik za brezžične elemente sistema z RFID
</t>
    </r>
    <r>
      <rPr>
        <sz val="10"/>
        <color indexed="8"/>
        <rFont val="Times New Roman"/>
        <family val="1"/>
        <charset val="238"/>
      </rPr>
      <t>Vmesnik za povezavo žičnih in brezžičnih enot
- povezava s sobnim modulom
- prejema signal iz enot za varovanje osebja
- prejema signal iz enot sestrskega klicnega sistema 
- vgrajen RFID Mifare čitalec
- vključuje lokacijsko funkcijo
- frekvenca: 2,4 GHz
- moč oddajanja: 10 mW</t>
    </r>
  </si>
  <si>
    <r>
      <t xml:space="preserve">Prikazovalnik za sestrsko sobo
</t>
    </r>
    <r>
      <rPr>
        <sz val="10"/>
        <color indexed="8"/>
        <rFont val="Times New Roman"/>
        <family val="1"/>
        <charset val="238"/>
      </rPr>
      <t>- profesionalen prikazovalnik na dotik za sestrsko sobo, namenjen prikazovanju aktivnih klicev in njihove obdelave
- temelji na IP tehnologiji
- vključno s potrebno programsko opremo
- z možnostjo oddaljenega dostopa in programiranja
- možnost montaže na steno
- procesor 1.2GHz
- kapacitiven zaslon na dotik 
- vključno z možnostjo povezave s posebnim vmesnikom z licenco za sestrski klic 
- možnost naslednjih funkcionalnosti:
* prikaz aktivnih klicev sestrskega klicnega sistema
* klicanje vseh sob (potreben modul Prikazovalnik-Govor)
* označitev in beleženje prisotnosti osebja
* beleženje opravljenih storitev nege in oskrbe (potreben modul Prikazovalnik-Storitve)
* prikaz aktiviranih prisotnosti oddelka
* prikaz in posredovanje vseh drugih alarmov (napak sistema)
* vzpostavitev govorne zveze (potreben modul Prikazovalnik-Govor)
* izpolnjuje varnostne zahteve standarda DIN VDE 0834 1. in 2. del
* po želji naročnika oz. uporabnika (ni vključeno v ceno izdelka)</t>
    </r>
  </si>
  <si>
    <r>
      <t xml:space="preserve">Sobni prikazovalnik z zaslonom na dotik
</t>
    </r>
    <r>
      <rPr>
        <sz val="10"/>
        <color indexed="8"/>
        <rFont val="Times New Roman"/>
        <family val="1"/>
        <charset val="238"/>
      </rPr>
      <t>- multifunkcijski sobni prikazovalnik z zaslonom na dotik za sestrski sistem
- temelji na IP tehnologiji
- kaljeno steklo na prikazovalniku trdnosti vsaj 9H
- vključuje vso potrebno programsko opremo v slovenskem jeziku
- omogoča oddaljen dostop ob privolitvi uporabnika in oddaljeno programiranje
- montaža na steno
- kapacitiven zaslon na dotik velikosti vsaj 8"
- delovanje pri prisotni napetosti v območju med: 12-27 VDC
- zagotavlja naslednje funkcionalnosti:  
- označitev in beleženje prisotnosti osebja
- identifikacija osebja prek prikazovalnika na dotik
- sprožitev in beleženje asistenčnega klica za osebje
- sprožitev reanimacijskega klica
- označitev in beleženje nočnih obhodov osebja
- prikaz aktivnih klicev sestrskega klicnega sistema
- možnost vzpostavitve beleženja zdravstvene nege prek sobnega prikazovalnika (lahko potrebna dodatna licenca)
- možnost pregleda prihajajočih aktivnosti (lahko potrebna dodatna licenca)
-  priklop obstoječih ali novih elementov sestrskega klicnega sistema
-  nadzor delovanja vseh priključenih elementov
- možnost vzpostavitve govorne zveze (lahko potrebna dodatna licenca)
- dvakrat zvočnik, moč vsaj 2W (rms)
- možnost izbire jedilnika za posameznega stanovalca (lahko potrebna dodatna licenca)
- možnost priklopa sobnih signalnih indikatorjev
- možnost povezave z žičnimi senzorji</t>
    </r>
  </si>
  <si>
    <t xml:space="preserve">Specifikacija za sestrski klicni sistem, vključno z dobavo, montažo in programiranjem ter šolanje negovalnega in vzdrževalnega osebja:
Ponudnik mora zagotavljati pooblaščeni servis za čas garancije in servisiranje izven garancijskega obdobja.
Vsa navedena oprema, funkcije in dodatki so zahtevani že ob sami nabavi. </t>
  </si>
  <si>
    <t>G: AJP SKUPAJ (brez DDV):</t>
  </si>
  <si>
    <t>Dobava in polaganje kabla JY(St)Y 1x2x1,15 mm - rdeč, brezhalogenski s certifikatom o ustreznosti in ustreznim pritrdilni materialom</t>
  </si>
  <si>
    <t>H: STRELOVOD IN OZEMLJITVE SKUPAJ (brez DDV):</t>
  </si>
  <si>
    <t>I: OGREVANJE ŽLEBOV SKUPAJ (brez DDV):</t>
  </si>
  <si>
    <t>že zajeto v R2N</t>
  </si>
  <si>
    <t>J: GRADBENA DELA SKUPAJ (brez DDV):</t>
  </si>
  <si>
    <t>K: VIDEO-NADZORNI SISTEM SKUPAJ (brez DDV):</t>
  </si>
  <si>
    <t>Dobava in montaža HDD 4TB, for video systems, 24/7.</t>
  </si>
  <si>
    <t>K: PRISTOPNA KONTROLA SKUPAJ (brez DDV):</t>
  </si>
  <si>
    <t>M: DODATNI STROŠKI SKUPAJ (brez DDV):</t>
  </si>
  <si>
    <t>Nadzor nad izvajanjem el. Inštalacij</t>
  </si>
  <si>
    <t>Izdelava PID projektne dokumentacije (4x mape + 1x CD v elektronski obliki)</t>
  </si>
  <si>
    <t>N: DVIGALO SKUPAJ (brez DDV):</t>
  </si>
  <si>
    <r>
      <t>Dobava in polaganje ognjevarni kabel NHXH-J FE180/ E30 5x10mm</t>
    </r>
    <r>
      <rPr>
        <vertAlign val="superscript"/>
        <sz val="10"/>
        <rFont val="Times New Roman"/>
        <family val="1"/>
        <charset val="238"/>
      </rPr>
      <t>2</t>
    </r>
    <r>
      <rPr>
        <sz val="10"/>
        <rFont val="Times New Roman"/>
        <family val="1"/>
        <charset val="238"/>
      </rPr>
      <t>, komplet z ognjevarnim pritrdilnim materialom (cevi, skobe, razvodne doze…)</t>
    </r>
  </si>
  <si>
    <r>
      <t>Kabel NHXH-J FE180/E90 5x10mm2</t>
    </r>
    <r>
      <rPr>
        <sz val="10"/>
        <rFont val="Times New Roman"/>
        <family val="1"/>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</si>
</sst>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mm/yy"/>
    <numFmt numFmtId="165" formatCode="_-* #,##0.00\ [$€-1]_-;\-* #,##0.00\ [$€-1]_-;_-* &quot;-&quot;??\ [$€-1]_-;_-@_-"/>
    <numFmt numFmtId="166" formatCode="#,##0.00\ [$€-1]"/>
    <numFmt numFmtId="167" formatCode="#,##0.00\ _S_I_T"/>
    <numFmt numFmtId="168" formatCode="_-* #,##0\ &quot;SIT&quot;_-;\-* #,##0\ &quot;SIT&quot;_-;_-* &quot;-&quot;\ &quot;SIT&quot;_-;_-@_-"/>
    <numFmt numFmtId="169" formatCode="_(* #,##0.00_);_(* \(#,##0.00\);_(* &quot;-&quot;??_);_(@_)"/>
    <numFmt numFmtId="170" formatCode="_-* #,##0.00\ &quot;SIT&quot;_-;\-* #,##0.00\ &quot;SIT&quot;_-;_-* &quot;-&quot;??\ &quot;SIT&quot;_-;_-@_-"/>
    <numFmt numFmtId="171" formatCode="#,##0.00\ &quot;€&quot;"/>
    <numFmt numFmtId="172" formatCode="#,##0.00\ [$€-1];\-#,##0.00\ [$€-1]"/>
    <numFmt numFmtId="173" formatCode="#,##0.00\ _$;\-#,##0.00\ _$"/>
    <numFmt numFmtId="174" formatCode="_-* #,##0.00\ _S_I_T_-;\-* #,##0.00\ _S_I_T_-;_-* &quot;-&quot;??\ _S_I_T_-;_-@_-"/>
    <numFmt numFmtId="175" formatCode="_-* #,##0\ _S_I_T_-;\-* #,##0\ _S_I_T_-;_-* &quot;-&quot;??\ _S_I_T_-;_-@_-"/>
    <numFmt numFmtId="176" formatCode="_ [$€]\ * #,##0.00_ ;_ [$€]\ * \-#,##0.00_ ;_ [$€]\ * &quot;-&quot;??_ ;_ @_ "/>
    <numFmt numFmtId="177" formatCode="#&quot;.&quot;"/>
  </numFmts>
  <fonts count="222">
    <font>
      <sz val="11"/>
      <color theme="1"/>
      <name val="Calibri"/>
      <family val="2"/>
      <charset val="238"/>
      <scheme val="minor"/>
    </font>
    <font>
      <sz val="11"/>
      <color theme="1"/>
      <name val="Calibri"/>
      <family val="2"/>
      <charset val="238"/>
      <scheme val="minor"/>
    </font>
    <font>
      <sz val="11"/>
      <color indexed="8"/>
      <name val="Calibri"/>
      <family val="2"/>
      <charset val="238"/>
    </font>
    <font>
      <sz val="11"/>
      <color indexed="8"/>
      <name val="Arial Narrow"/>
      <family val="2"/>
    </font>
    <font>
      <b/>
      <sz val="16"/>
      <color indexed="8"/>
      <name val="Arial Narrow"/>
      <family val="2"/>
    </font>
    <font>
      <b/>
      <sz val="18"/>
      <color indexed="8"/>
      <name val="Arial Narrow"/>
      <family val="2"/>
    </font>
    <font>
      <b/>
      <sz val="11"/>
      <color indexed="8"/>
      <name val="Arial Narrow"/>
      <family val="2"/>
    </font>
    <font>
      <sz val="11"/>
      <color indexed="8"/>
      <name val="Arial Narrow"/>
      <family val="2"/>
      <charset val="238"/>
    </font>
    <font>
      <b/>
      <sz val="10"/>
      <color indexed="8"/>
      <name val="Arial Narrow"/>
      <family val="2"/>
    </font>
    <font>
      <b/>
      <sz val="9"/>
      <color indexed="8"/>
      <name val="Arial Narrow"/>
      <family val="2"/>
    </font>
    <font>
      <b/>
      <sz val="14"/>
      <name val="Arial Narrow"/>
      <family val="2"/>
    </font>
    <font>
      <b/>
      <sz val="12"/>
      <name val="Arial Narrow"/>
      <family val="2"/>
    </font>
    <font>
      <sz val="12"/>
      <name val="Arial Narrow"/>
      <family val="2"/>
    </font>
    <font>
      <b/>
      <sz val="11"/>
      <name val="Arial Narrow"/>
      <family val="2"/>
    </font>
    <font>
      <sz val="11"/>
      <name val="Arial Narrow"/>
      <family val="2"/>
    </font>
    <font>
      <sz val="10"/>
      <name val="Arial Narrow"/>
      <family val="2"/>
      <charset val="238"/>
    </font>
    <font>
      <u/>
      <sz val="10"/>
      <color indexed="10"/>
      <name val="Arial Narrow"/>
      <family val="2"/>
    </font>
    <font>
      <sz val="10"/>
      <name val="Arial Narrow"/>
      <family val="2"/>
    </font>
    <font>
      <sz val="10"/>
      <color indexed="8"/>
      <name val="Arial Narrow"/>
      <family val="2"/>
    </font>
    <font>
      <b/>
      <sz val="10"/>
      <color indexed="8"/>
      <name val="Arial Narrow"/>
      <family val="2"/>
      <charset val="238"/>
    </font>
    <font>
      <b/>
      <sz val="11"/>
      <color indexed="8"/>
      <name val="Arial Narrow"/>
      <family val="2"/>
      <charset val="238"/>
    </font>
    <font>
      <i/>
      <sz val="10"/>
      <color indexed="8"/>
      <name val="Arial Narrow"/>
      <family val="2"/>
    </font>
    <font>
      <b/>
      <sz val="14"/>
      <color indexed="8"/>
      <name val="Arial Narrow"/>
      <family val="2"/>
      <charset val="238"/>
    </font>
    <font>
      <b/>
      <sz val="14"/>
      <color indexed="8"/>
      <name val="Arial Narrow"/>
      <family val="2"/>
    </font>
    <font>
      <sz val="10"/>
      <color indexed="8"/>
      <name val="Arial Narrow"/>
      <family val="2"/>
      <charset val="238"/>
    </font>
    <font>
      <b/>
      <sz val="10"/>
      <name val="Arial Narrow"/>
      <family val="2"/>
      <charset val="238"/>
    </font>
    <font>
      <sz val="10"/>
      <name val="SL Dutch"/>
    </font>
    <font>
      <sz val="10"/>
      <name val="Arial CE"/>
      <family val="2"/>
      <charset val="238"/>
    </font>
    <font>
      <b/>
      <sz val="9"/>
      <name val="Times New Roman"/>
      <family val="1"/>
      <charset val="238"/>
    </font>
    <font>
      <sz val="9"/>
      <color indexed="8"/>
      <name val="Arial Narrow"/>
      <family val="2"/>
    </font>
    <font>
      <sz val="9"/>
      <name val="Arial Narrow"/>
      <family val="2"/>
    </font>
    <font>
      <i/>
      <sz val="9"/>
      <name val="Arial Narrow"/>
      <family val="2"/>
    </font>
    <font>
      <i/>
      <sz val="9"/>
      <color indexed="8"/>
      <name val="Arial Narrow"/>
      <family val="2"/>
      <charset val="238"/>
    </font>
    <font>
      <i/>
      <sz val="9"/>
      <name val="Arial Narrow"/>
      <family val="2"/>
      <charset val="238"/>
    </font>
    <font>
      <i/>
      <sz val="10"/>
      <color indexed="8"/>
      <name val="Arial Narrow"/>
      <family val="2"/>
      <charset val="238"/>
    </font>
    <font>
      <sz val="9"/>
      <name val="Times New Roman"/>
      <family val="1"/>
      <charset val="238"/>
    </font>
    <font>
      <i/>
      <sz val="10"/>
      <color theme="3" tint="-0.249977111117893"/>
      <name val="Arial Narrow"/>
      <family val="2"/>
      <charset val="238"/>
    </font>
    <font>
      <sz val="10"/>
      <color theme="3" tint="-0.249977111117893"/>
      <name val="Arial Narrow"/>
      <family val="2"/>
      <charset val="238"/>
    </font>
    <font>
      <sz val="10"/>
      <color theme="1"/>
      <name val="Arial Narrow"/>
      <family val="2"/>
      <charset val="238"/>
    </font>
    <font>
      <i/>
      <sz val="8"/>
      <name val="Arial Narrow"/>
      <family val="2"/>
      <charset val="238"/>
    </font>
    <font>
      <sz val="8"/>
      <color indexed="8"/>
      <name val="Arial Narrow"/>
      <family val="2"/>
    </font>
    <font>
      <b/>
      <sz val="10"/>
      <name val="Arial Narrow"/>
      <family val="2"/>
    </font>
    <font>
      <b/>
      <sz val="9"/>
      <name val="Arial Narrow"/>
      <family val="2"/>
      <charset val="238"/>
    </font>
    <font>
      <i/>
      <sz val="10"/>
      <name val="Arial Narrow"/>
      <family val="2"/>
    </font>
    <font>
      <sz val="10"/>
      <color indexed="8"/>
      <name val="Calibri"/>
      <family val="2"/>
      <charset val="238"/>
    </font>
    <font>
      <b/>
      <sz val="9"/>
      <name val="Arial Narrow"/>
      <family val="2"/>
    </font>
    <font>
      <i/>
      <u/>
      <sz val="10"/>
      <name val="Arial Narrow"/>
      <family val="2"/>
      <charset val="238"/>
    </font>
    <font>
      <sz val="10"/>
      <color rgb="FFFF0000"/>
      <name val="Arial Narrow"/>
      <family val="2"/>
    </font>
    <font>
      <b/>
      <sz val="10"/>
      <color rgb="FFFF0000"/>
      <name val="Arial Narrow"/>
      <family val="2"/>
    </font>
    <font>
      <u/>
      <sz val="10"/>
      <name val="Arial Narrow"/>
      <family val="2"/>
    </font>
    <font>
      <b/>
      <u/>
      <sz val="9"/>
      <name val="Arial Narrow"/>
      <family val="2"/>
    </font>
    <font>
      <sz val="10"/>
      <name val="Arial CE"/>
      <charset val="238"/>
    </font>
    <font>
      <sz val="10"/>
      <name val="Arial"/>
      <family val="2"/>
    </font>
    <font>
      <b/>
      <i/>
      <sz val="9"/>
      <name val="Arial Narrow"/>
      <family val="2"/>
      <charset val="238"/>
    </font>
    <font>
      <b/>
      <i/>
      <u/>
      <sz val="9"/>
      <name val="Arial Narrow"/>
      <family val="2"/>
      <charset val="238"/>
    </font>
    <font>
      <b/>
      <i/>
      <u/>
      <sz val="10"/>
      <color indexed="8"/>
      <name val="Arial Narrow"/>
      <family val="2"/>
    </font>
    <font>
      <sz val="8"/>
      <color indexed="8"/>
      <name val="Calibri"/>
      <family val="2"/>
      <charset val="238"/>
    </font>
    <font>
      <b/>
      <sz val="9"/>
      <color rgb="FFFF0000"/>
      <name val="Arial Narrow"/>
      <family val="2"/>
    </font>
    <font>
      <u/>
      <sz val="9"/>
      <color indexed="8"/>
      <name val="Arial Narrow"/>
      <family val="2"/>
    </font>
    <font>
      <b/>
      <sz val="8"/>
      <color indexed="8"/>
      <name val="Arial Narrow"/>
      <family val="2"/>
    </font>
    <font>
      <sz val="14"/>
      <color indexed="8"/>
      <name val="Arial Narrow"/>
      <family val="2"/>
    </font>
    <font>
      <sz val="9"/>
      <name val="Arial Narrow"/>
      <family val="2"/>
      <charset val="238"/>
    </font>
    <font>
      <sz val="10"/>
      <name val="Times New Roman"/>
      <family val="1"/>
    </font>
    <font>
      <sz val="13"/>
      <name val="Times New Roman CE"/>
      <charset val="238"/>
    </font>
    <font>
      <i/>
      <sz val="10"/>
      <name val="Arial Narrow"/>
      <family val="2"/>
      <charset val="238"/>
    </font>
    <font>
      <sz val="9"/>
      <color indexed="8"/>
      <name val="Calibri"/>
      <family val="2"/>
      <charset val="238"/>
    </font>
    <font>
      <b/>
      <i/>
      <sz val="10"/>
      <color indexed="10"/>
      <name val="Arial"/>
      <family val="2"/>
    </font>
    <font>
      <u/>
      <sz val="9"/>
      <name val="Arial Narrow"/>
      <family val="2"/>
    </font>
    <font>
      <sz val="8"/>
      <name val="Arial"/>
      <family val="2"/>
      <charset val="238"/>
    </font>
    <font>
      <sz val="11"/>
      <name val="Calibri"/>
      <family val="2"/>
      <charset val="238"/>
    </font>
    <font>
      <sz val="9"/>
      <name val="Arial CE"/>
      <family val="2"/>
      <charset val="238"/>
    </font>
    <font>
      <u/>
      <sz val="10"/>
      <color indexed="8"/>
      <name val="Arial Narrow"/>
      <family val="2"/>
      <charset val="238"/>
    </font>
    <font>
      <sz val="10"/>
      <color indexed="8"/>
      <name val="Arial"/>
      <family val="2"/>
      <charset val="238"/>
    </font>
    <font>
      <b/>
      <i/>
      <sz val="10"/>
      <name val="Arial Narrow"/>
      <family val="2"/>
      <charset val="238"/>
    </font>
    <font>
      <sz val="10"/>
      <name val="Arial CE"/>
    </font>
    <font>
      <b/>
      <sz val="16"/>
      <name val="Arial Narrow"/>
      <family val="2"/>
      <charset val="238"/>
    </font>
    <font>
      <sz val="16"/>
      <name val="Arial Narrow"/>
      <family val="2"/>
      <charset val="238"/>
    </font>
    <font>
      <sz val="10"/>
      <name val="Courier"/>
      <charset val="238"/>
    </font>
    <font>
      <i/>
      <sz val="14"/>
      <name val="Arial Narrow"/>
      <family val="2"/>
      <charset val="238"/>
    </font>
    <font>
      <sz val="14"/>
      <name val="Arial Narrow"/>
      <family val="2"/>
      <charset val="238"/>
    </font>
    <font>
      <b/>
      <sz val="14"/>
      <name val="Arial Narrow"/>
      <family val="2"/>
      <charset val="238"/>
    </font>
    <font>
      <b/>
      <sz val="9"/>
      <color indexed="8"/>
      <name val="Arial Narrow"/>
      <family val="2"/>
      <charset val="238"/>
    </font>
    <font>
      <sz val="10"/>
      <color rgb="FFFF0000"/>
      <name val="Arial Narrow"/>
      <family val="2"/>
      <charset val="238"/>
    </font>
    <font>
      <sz val="12"/>
      <name val="Arial Narrow"/>
      <family val="2"/>
      <charset val="238"/>
    </font>
    <font>
      <i/>
      <sz val="11"/>
      <name val="Arial Narrow"/>
      <family val="2"/>
      <charset val="238"/>
    </font>
    <font>
      <b/>
      <sz val="11"/>
      <name val="Arial Narrow"/>
      <family val="2"/>
      <charset val="238"/>
    </font>
    <font>
      <sz val="11"/>
      <name val="Arial Narrow"/>
      <family val="2"/>
      <charset val="238"/>
    </font>
    <font>
      <sz val="9"/>
      <color indexed="8"/>
      <name val="Arial Narrow"/>
      <family val="2"/>
      <charset val="238"/>
    </font>
    <font>
      <b/>
      <sz val="10"/>
      <color theme="1"/>
      <name val="Arial Narrow"/>
      <family val="2"/>
      <charset val="238"/>
    </font>
    <font>
      <sz val="11"/>
      <color rgb="FFFF0000"/>
      <name val="Arial Narrow"/>
      <family val="2"/>
      <charset val="238"/>
    </font>
    <font>
      <sz val="10"/>
      <color indexed="48"/>
      <name val="Arial Narrow"/>
      <family val="2"/>
      <charset val="238"/>
    </font>
    <font>
      <sz val="10"/>
      <name val="Courier"/>
      <family val="1"/>
      <charset val="238"/>
    </font>
    <font>
      <sz val="10"/>
      <name val="Courier New CE"/>
    </font>
    <font>
      <sz val="12"/>
      <name val="Times New Roman"/>
      <family val="1"/>
      <charset val="238"/>
    </font>
    <font>
      <sz val="11"/>
      <name val="Times New Roman CE"/>
      <charset val="238"/>
    </font>
    <font>
      <sz val="10"/>
      <name val="MS Sans Serif"/>
      <family val="2"/>
      <charset val="238"/>
    </font>
    <font>
      <sz val="10"/>
      <name val="Arial"/>
      <family val="2"/>
      <charset val="238"/>
    </font>
    <font>
      <sz val="10"/>
      <name val="Courier"/>
      <family val="3"/>
    </font>
    <font>
      <b/>
      <sz val="11"/>
      <name val="Arial CE"/>
      <family val="2"/>
      <charset val="238"/>
    </font>
    <font>
      <sz val="12"/>
      <name val="Arial"/>
      <family val="2"/>
      <charset val="238"/>
    </font>
    <font>
      <b/>
      <sz val="12"/>
      <name val="Arial CE"/>
      <charset val="238"/>
    </font>
    <font>
      <b/>
      <sz val="10"/>
      <name val="Arial CE"/>
      <family val="2"/>
      <charset val="238"/>
    </font>
    <font>
      <b/>
      <sz val="10"/>
      <name val="Arial"/>
      <family val="2"/>
      <charset val="238"/>
    </font>
    <font>
      <b/>
      <sz val="16"/>
      <name val="Arial"/>
      <family val="2"/>
      <charset val="238"/>
    </font>
    <font>
      <sz val="16"/>
      <name val="Arial"/>
      <family val="2"/>
      <charset val="238"/>
    </font>
    <font>
      <sz val="10"/>
      <name val="Arial"/>
      <charset val="238"/>
    </font>
    <font>
      <b/>
      <sz val="11"/>
      <name val="Arial CE"/>
      <charset val="238"/>
    </font>
    <font>
      <b/>
      <sz val="12"/>
      <name val="Arial"/>
      <family val="2"/>
      <charset val="238"/>
    </font>
    <font>
      <sz val="10"/>
      <color indexed="8"/>
      <name val="Arial CE"/>
      <family val="2"/>
      <charset val="238"/>
    </font>
    <font>
      <sz val="10"/>
      <color indexed="8"/>
      <name val="Arial CE"/>
      <family val="4"/>
      <charset val="238"/>
    </font>
    <font>
      <sz val="11"/>
      <name val="Arial"/>
      <family val="2"/>
      <charset val="238"/>
    </font>
    <font>
      <sz val="11"/>
      <color indexed="8"/>
      <name val="Arial CE"/>
      <family val="3"/>
      <charset val="238"/>
    </font>
    <font>
      <sz val="11"/>
      <color indexed="8"/>
      <name val="Arial CE"/>
      <charset val="238"/>
    </font>
    <font>
      <b/>
      <sz val="12"/>
      <color indexed="8"/>
      <name val="Arial CE"/>
      <family val="3"/>
      <charset val="238"/>
    </font>
    <font>
      <sz val="10"/>
      <color indexed="8"/>
      <name val="Arial CE"/>
      <charset val="238"/>
    </font>
    <font>
      <sz val="11"/>
      <name val="Arial CE"/>
      <family val="2"/>
      <charset val="238"/>
    </font>
    <font>
      <sz val="11"/>
      <name val="Arial CE"/>
      <charset val="238"/>
    </font>
    <font>
      <b/>
      <i/>
      <sz val="12"/>
      <name val="Arial"/>
      <family val="2"/>
      <charset val="238"/>
    </font>
    <font>
      <b/>
      <sz val="9"/>
      <name val="Arial CE"/>
      <family val="2"/>
      <charset val="238"/>
    </font>
    <font>
      <b/>
      <sz val="9"/>
      <name val="Arial CE"/>
      <charset val="238"/>
    </font>
    <font>
      <i/>
      <sz val="11"/>
      <name val="Arial"/>
      <family val="2"/>
      <charset val="238"/>
    </font>
    <font>
      <b/>
      <sz val="14"/>
      <name val="Arial CE"/>
      <charset val="238"/>
    </font>
    <font>
      <b/>
      <sz val="13"/>
      <name val="Arial CE"/>
      <charset val="238"/>
    </font>
    <font>
      <sz val="11"/>
      <name val="Arial"/>
      <family val="2"/>
    </font>
    <font>
      <sz val="10"/>
      <name val="Arial CE"/>
      <family val="3"/>
      <charset val="238"/>
    </font>
    <font>
      <sz val="9"/>
      <name val="Arial"/>
      <family val="2"/>
      <charset val="238"/>
    </font>
    <font>
      <sz val="11"/>
      <name val="Arial CE"/>
      <family val="3"/>
      <charset val="238"/>
    </font>
    <font>
      <b/>
      <sz val="11"/>
      <name val="Arial CE"/>
      <family val="3"/>
      <charset val="238"/>
    </font>
    <font>
      <sz val="11"/>
      <color theme="1"/>
      <name val="Arial CE"/>
      <charset val="238"/>
    </font>
    <font>
      <sz val="11"/>
      <color indexed="10"/>
      <name val="Arial CE"/>
      <family val="3"/>
      <charset val="238"/>
    </font>
    <font>
      <b/>
      <sz val="10"/>
      <name val="Arial CE"/>
      <family val="3"/>
      <charset val="238"/>
    </font>
    <font>
      <sz val="10"/>
      <name val="Arial CE"/>
      <family val="4"/>
      <charset val="238"/>
    </font>
    <font>
      <sz val="11"/>
      <color indexed="8"/>
      <name val="Antique Olive"/>
      <family val="2"/>
    </font>
    <font>
      <b/>
      <sz val="11"/>
      <color indexed="8"/>
      <name val="Arial CE"/>
      <charset val="238"/>
    </font>
    <font>
      <i/>
      <sz val="10"/>
      <name val="Courier"/>
      <charset val="238"/>
    </font>
    <font>
      <i/>
      <sz val="10"/>
      <name val="Arial CE"/>
      <family val="2"/>
      <charset val="238"/>
    </font>
    <font>
      <b/>
      <sz val="10"/>
      <name val="Arial CE"/>
      <charset val="238"/>
    </font>
    <font>
      <sz val="11"/>
      <color theme="1"/>
      <name val="Calibri"/>
      <family val="2"/>
      <scheme val="minor"/>
    </font>
    <font>
      <sz val="10"/>
      <color indexed="10"/>
      <name val="Arial CE"/>
      <family val="3"/>
      <charset val="238"/>
    </font>
    <font>
      <sz val="10"/>
      <name val="Symbol"/>
      <family val="1"/>
      <charset val="2"/>
    </font>
    <font>
      <sz val="9"/>
      <name val="Arial CE"/>
      <charset val="238"/>
    </font>
    <font>
      <sz val="11"/>
      <color theme="1"/>
      <name val="Arial CRY"/>
      <charset val="238"/>
    </font>
    <font>
      <sz val="9"/>
      <color theme="1"/>
      <name val="Calibri"/>
      <family val="2"/>
      <scheme val="minor"/>
    </font>
    <font>
      <u/>
      <sz val="9"/>
      <color theme="1"/>
      <name val="Calibri"/>
      <family val="2"/>
      <charset val="238"/>
      <scheme val="minor"/>
    </font>
    <font>
      <sz val="9"/>
      <color theme="1"/>
      <name val="Calibri"/>
      <family val="2"/>
      <charset val="238"/>
      <scheme val="minor"/>
    </font>
    <font>
      <b/>
      <i/>
      <sz val="10"/>
      <name val="Arial"/>
      <family val="2"/>
      <charset val="238"/>
    </font>
    <font>
      <i/>
      <sz val="12"/>
      <name val="Arial"/>
      <family val="2"/>
      <charset val="238"/>
    </font>
    <font>
      <sz val="9"/>
      <name val="Calibri"/>
      <family val="2"/>
      <charset val="238"/>
      <scheme val="minor"/>
    </font>
    <font>
      <i/>
      <sz val="9"/>
      <name val="Arial"/>
      <family val="2"/>
      <charset val="238"/>
    </font>
    <font>
      <i/>
      <u/>
      <sz val="9"/>
      <color theme="1"/>
      <name val="Calibri"/>
      <family val="2"/>
      <charset val="238"/>
      <scheme val="minor"/>
    </font>
    <font>
      <b/>
      <i/>
      <u/>
      <sz val="9"/>
      <color theme="1"/>
      <name val="Calibri"/>
      <family val="2"/>
      <charset val="238"/>
      <scheme val="minor"/>
    </font>
    <font>
      <b/>
      <i/>
      <sz val="9"/>
      <color theme="1"/>
      <name val="Calibri"/>
      <family val="2"/>
      <charset val="238"/>
      <scheme val="minor"/>
    </font>
    <font>
      <b/>
      <i/>
      <sz val="11"/>
      <name val="Arial CE"/>
      <charset val="238"/>
    </font>
    <font>
      <sz val="10"/>
      <color theme="1"/>
      <name val="Arial"/>
      <family val="2"/>
      <charset val="238"/>
    </font>
    <font>
      <b/>
      <i/>
      <sz val="11"/>
      <color indexed="8"/>
      <name val="Arial CE"/>
      <charset val="238"/>
    </font>
    <font>
      <sz val="8"/>
      <name val="Arial CE"/>
      <family val="2"/>
      <charset val="238"/>
    </font>
    <font>
      <b/>
      <sz val="11"/>
      <color indexed="8"/>
      <name val="Arial CE"/>
      <family val="3"/>
      <charset val="238"/>
    </font>
    <font>
      <sz val="11"/>
      <color indexed="8"/>
      <name val="Arial CE"/>
      <family val="2"/>
      <charset val="238"/>
    </font>
    <font>
      <sz val="11"/>
      <color indexed="8"/>
      <name val="Arial"/>
      <family val="2"/>
      <charset val="238"/>
    </font>
    <font>
      <b/>
      <sz val="10"/>
      <color indexed="8"/>
      <name val="Arial CE"/>
      <family val="3"/>
      <charset val="238"/>
    </font>
    <font>
      <b/>
      <sz val="9"/>
      <name val="Arial"/>
      <family val="2"/>
      <charset val="238"/>
    </font>
    <font>
      <b/>
      <sz val="11"/>
      <name val="Arial"/>
      <family val="2"/>
      <charset val="238"/>
    </font>
    <font>
      <sz val="9"/>
      <color indexed="8"/>
      <name val="Arial"/>
      <family val="2"/>
      <charset val="238"/>
    </font>
    <font>
      <i/>
      <sz val="10"/>
      <name val="Arial"/>
      <family val="2"/>
      <charset val="238"/>
    </font>
    <font>
      <sz val="9"/>
      <color indexed="8"/>
      <name val="Arial CE"/>
      <charset val="238"/>
    </font>
    <font>
      <sz val="10"/>
      <color indexed="8"/>
      <name val="Arial CE"/>
      <family val="3"/>
      <charset val="238"/>
    </font>
    <font>
      <i/>
      <sz val="10"/>
      <name val="Arial CE"/>
      <charset val="238"/>
    </font>
    <font>
      <i/>
      <u/>
      <sz val="10"/>
      <name val="Arial"/>
      <family val="2"/>
      <charset val="238"/>
    </font>
    <font>
      <i/>
      <sz val="10"/>
      <color theme="1"/>
      <name val="Arial"/>
      <family val="2"/>
      <charset val="238"/>
    </font>
    <font>
      <sz val="8"/>
      <color rgb="FF000000"/>
      <name val="Calibri"/>
      <family val="2"/>
      <charset val="238"/>
    </font>
    <font>
      <i/>
      <sz val="10"/>
      <color indexed="8"/>
      <name val="Arial"/>
      <family val="2"/>
      <charset val="238"/>
    </font>
    <font>
      <i/>
      <u/>
      <sz val="10"/>
      <color theme="1"/>
      <name val="Arial"/>
      <family val="2"/>
      <charset val="238"/>
    </font>
    <font>
      <b/>
      <sz val="14"/>
      <name val="Arial"/>
      <family val="2"/>
      <charset val="238"/>
    </font>
    <font>
      <sz val="13"/>
      <color indexed="8"/>
      <name val="Calibri"/>
      <family val="2"/>
      <charset val="238"/>
    </font>
    <font>
      <b/>
      <sz val="13"/>
      <name val="Arial"/>
      <family val="2"/>
      <charset val="238"/>
    </font>
    <font>
      <sz val="14"/>
      <name val="Arial"/>
      <family val="2"/>
      <charset val="238"/>
    </font>
    <font>
      <i/>
      <sz val="10"/>
      <color indexed="8"/>
      <name val="Arial CE"/>
      <charset val="238"/>
    </font>
    <font>
      <b/>
      <u/>
      <sz val="9"/>
      <name val="Arial"/>
      <family val="2"/>
      <charset val="238"/>
    </font>
    <font>
      <i/>
      <sz val="11"/>
      <name val="Arial CE"/>
      <charset val="238"/>
    </font>
    <font>
      <b/>
      <i/>
      <sz val="10"/>
      <name val="Arial CE"/>
      <charset val="238"/>
    </font>
    <font>
      <sz val="9"/>
      <color theme="4" tint="-0.249977111117893"/>
      <name val="Arial CE"/>
      <family val="2"/>
      <charset val="238"/>
    </font>
    <font>
      <sz val="10"/>
      <color theme="4" tint="-0.249977111117893"/>
      <name val="Courier"/>
      <family val="3"/>
      <charset val="238"/>
    </font>
    <font>
      <sz val="10"/>
      <color theme="4" tint="-0.249977111117893"/>
      <name val="Arial CE"/>
      <charset val="238"/>
    </font>
    <font>
      <sz val="10"/>
      <color theme="4" tint="-0.249977111117893"/>
      <name val="Arial"/>
      <family val="2"/>
      <charset val="238"/>
    </font>
    <font>
      <sz val="10"/>
      <name val="Courier"/>
      <family val="3"/>
      <charset val="238"/>
    </font>
    <font>
      <sz val="9"/>
      <color theme="5" tint="-0.249977111117893"/>
      <name val="Arial CE"/>
      <family val="2"/>
      <charset val="238"/>
    </font>
    <font>
      <sz val="10"/>
      <color theme="5" tint="-0.249977111117893"/>
      <name val="Courier"/>
      <family val="3"/>
      <charset val="238"/>
    </font>
    <font>
      <sz val="10"/>
      <color theme="5" tint="-0.249977111117893"/>
      <name val="Arial CE"/>
      <charset val="238"/>
    </font>
    <font>
      <sz val="10"/>
      <color theme="5" tint="-0.249977111117893"/>
      <name val="Arial"/>
      <family val="2"/>
      <charset val="238"/>
    </font>
    <font>
      <b/>
      <sz val="9"/>
      <color indexed="8"/>
      <name val="Arial CE"/>
      <family val="3"/>
      <charset val="238"/>
    </font>
    <font>
      <sz val="11"/>
      <name val="Courier"/>
      <family val="3"/>
      <charset val="238"/>
    </font>
    <font>
      <b/>
      <sz val="14"/>
      <name val="Arial CE"/>
      <family val="2"/>
      <charset val="238"/>
    </font>
    <font>
      <sz val="10"/>
      <name val="Calibri"/>
      <family val="2"/>
      <charset val="238"/>
    </font>
    <font>
      <sz val="11"/>
      <name val="Calibri"/>
      <family val="2"/>
      <charset val="238"/>
      <scheme val="minor"/>
    </font>
    <font>
      <sz val="11"/>
      <color rgb="FFFF0000"/>
      <name val="Arial Narrow"/>
      <family val="2"/>
    </font>
    <font>
      <sz val="10"/>
      <color theme="1"/>
      <name val="Arial Narrow"/>
      <family val="2"/>
    </font>
    <font>
      <sz val="11"/>
      <color theme="1"/>
      <name val="Arial Narrow"/>
      <family val="2"/>
    </font>
    <font>
      <b/>
      <sz val="10"/>
      <color theme="1"/>
      <name val="Arial Narrow"/>
      <family val="2"/>
    </font>
    <font>
      <b/>
      <sz val="11"/>
      <color theme="1"/>
      <name val="Arial Narrow"/>
      <family val="2"/>
    </font>
    <font>
      <i/>
      <sz val="10"/>
      <color theme="1"/>
      <name val="Arial Narrow"/>
      <family val="2"/>
    </font>
    <font>
      <sz val="12"/>
      <name val="Times New Roman CE"/>
      <charset val="238"/>
    </font>
    <font>
      <sz val="12"/>
      <name val="Arial CE"/>
      <family val="2"/>
      <charset val="238"/>
    </font>
    <font>
      <b/>
      <sz val="12"/>
      <name val="Arial CE"/>
      <family val="2"/>
      <charset val="238"/>
    </font>
    <font>
      <b/>
      <u/>
      <sz val="12"/>
      <name val="Arial CE"/>
      <family val="2"/>
      <charset val="238"/>
    </font>
    <font>
      <b/>
      <sz val="12"/>
      <name val="Times New Roman"/>
      <family val="1"/>
      <charset val="238"/>
    </font>
    <font>
      <b/>
      <sz val="10"/>
      <name val="Courier New CE"/>
    </font>
    <font>
      <sz val="12"/>
      <name val="Courier"/>
      <family val="1"/>
      <charset val="238"/>
    </font>
    <font>
      <sz val="10"/>
      <name val="Times New Roman"/>
      <family val="1"/>
      <charset val="238"/>
    </font>
    <font>
      <b/>
      <sz val="10"/>
      <name val="Times New Roman"/>
      <family val="1"/>
      <charset val="238"/>
    </font>
    <font>
      <b/>
      <vertAlign val="subscript"/>
      <sz val="10"/>
      <name val="Times New Roman"/>
      <family val="1"/>
      <charset val="238"/>
    </font>
    <font>
      <sz val="10"/>
      <name val="Courier New CE"/>
      <charset val="238"/>
    </font>
    <font>
      <b/>
      <sz val="10"/>
      <name val="Times New Roman CE"/>
      <charset val="238"/>
    </font>
    <font>
      <sz val="10"/>
      <name val="Times New Roman CE"/>
      <family val="1"/>
      <charset val="238"/>
    </font>
    <font>
      <b/>
      <sz val="10"/>
      <color theme="1"/>
      <name val="Times New Roman"/>
      <family val="1"/>
      <charset val="238"/>
    </font>
    <font>
      <sz val="10"/>
      <color theme="1"/>
      <name val="Times New Roman"/>
      <family val="1"/>
      <charset val="238"/>
    </font>
    <font>
      <b/>
      <sz val="10"/>
      <color indexed="8"/>
      <name val="Times New Roman"/>
      <family val="1"/>
      <charset val="238"/>
    </font>
    <font>
      <sz val="10"/>
      <color indexed="8"/>
      <name val="Times New Roman"/>
      <family val="1"/>
      <charset val="238"/>
    </font>
    <font>
      <b/>
      <sz val="10"/>
      <color rgb="FF000000"/>
      <name val="Times New Roman"/>
      <family val="1"/>
      <charset val="238"/>
    </font>
    <font>
      <b/>
      <sz val="10"/>
      <color indexed="62"/>
      <name val="Times New Roman"/>
      <family val="1"/>
      <charset val="238"/>
    </font>
    <font>
      <sz val="10"/>
      <color indexed="10"/>
      <name val="Times New Roman"/>
      <family val="1"/>
      <charset val="238"/>
    </font>
    <font>
      <b/>
      <sz val="10"/>
      <color indexed="10"/>
      <name val="Times New Roman"/>
      <family val="1"/>
      <charset val="238"/>
    </font>
    <font>
      <vertAlign val="superscript"/>
      <sz val="10"/>
      <name val="Times New Roman"/>
      <family val="1"/>
      <charset val="238"/>
    </font>
  </fonts>
  <fills count="7">
    <fill>
      <patternFill patternType="none"/>
    </fill>
    <fill>
      <patternFill patternType="gray125"/>
    </fill>
    <fill>
      <patternFill patternType="solid">
        <fgColor theme="0" tint="-0.14999847407452621"/>
        <bgColor indexed="64"/>
      </patternFill>
    </fill>
    <fill>
      <patternFill patternType="solid">
        <fgColor indexed="22"/>
        <bgColor indexed="31"/>
      </patternFill>
    </fill>
    <fill>
      <patternFill patternType="solid">
        <fgColor theme="0" tint="-0.249977111117893"/>
        <bgColor indexed="64"/>
      </patternFill>
    </fill>
    <fill>
      <patternFill patternType="solid">
        <fgColor indexed="22"/>
        <bgColor indexed="64"/>
      </patternFill>
    </fill>
    <fill>
      <patternFill patternType="solid">
        <fgColor rgb="FFFFFF00"/>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8"/>
      </bottom>
      <diagonal/>
    </border>
    <border>
      <left/>
      <right/>
      <top style="medium">
        <color indexed="8"/>
      </top>
      <bottom style="double">
        <color indexed="8"/>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47"/>
      </left>
      <right style="thin">
        <color indexed="47"/>
      </right>
      <top style="thin">
        <color indexed="47"/>
      </top>
      <bottom style="thin">
        <color indexed="47"/>
      </bottom>
      <diagonal/>
    </border>
  </borders>
  <cellStyleXfs count="66">
    <xf numFmtId="0" fontId="0" fillId="0" borderId="0"/>
    <xf numFmtId="0" fontId="2" fillId="0" borderId="0"/>
    <xf numFmtId="0" fontId="26" fillId="0" borderId="0"/>
    <xf numFmtId="0" fontId="27" fillId="0" borderId="0"/>
    <xf numFmtId="0" fontId="1" fillId="0" borderId="0"/>
    <xf numFmtId="0" fontId="2" fillId="0" borderId="0"/>
    <xf numFmtId="0" fontId="51" fillId="0" borderId="0"/>
    <xf numFmtId="0" fontId="52" fillId="0" borderId="0"/>
    <xf numFmtId="0" fontId="63" fillId="0" borderId="0"/>
    <xf numFmtId="0" fontId="27" fillId="0" borderId="0"/>
    <xf numFmtId="3" fontId="72" fillId="0" borderId="0" applyAlignment="0">
      <alignment horizontal="right"/>
      <protection locked="0"/>
    </xf>
    <xf numFmtId="0" fontId="27" fillId="0" borderId="0"/>
    <xf numFmtId="0" fontId="74" fillId="0" borderId="0"/>
    <xf numFmtId="4" fontId="74" fillId="0" borderId="0"/>
    <xf numFmtId="0" fontId="77" fillId="0" borderId="0"/>
    <xf numFmtId="4" fontId="74" fillId="0" borderId="0"/>
    <xf numFmtId="4" fontId="74" fillId="0" borderId="0"/>
    <xf numFmtId="39" fontId="91" fillId="0" borderId="0"/>
    <xf numFmtId="0" fontId="92" fillId="0" borderId="0"/>
    <xf numFmtId="167" fontId="94" fillId="0" borderId="0"/>
    <xf numFmtId="168" fontId="92" fillId="0" borderId="0" applyFont="0" applyFill="0" applyBorder="0" applyAlignment="0" applyProtection="0"/>
    <xf numFmtId="0" fontId="1" fillId="0" borderId="0"/>
    <xf numFmtId="39" fontId="91" fillId="0" borderId="0"/>
    <xf numFmtId="39" fontId="91" fillId="0" borderId="0"/>
    <xf numFmtId="169" fontId="92" fillId="0" borderId="0" applyFont="0" applyFill="0" applyBorder="0" applyAlignment="0" applyProtection="0"/>
    <xf numFmtId="0" fontId="92" fillId="0" borderId="0"/>
    <xf numFmtId="0" fontId="92" fillId="0" borderId="0"/>
    <xf numFmtId="0" fontId="93" fillId="0" borderId="0"/>
    <xf numFmtId="0" fontId="93" fillId="0" borderId="0"/>
    <xf numFmtId="0" fontId="92" fillId="0" borderId="0"/>
    <xf numFmtId="170" fontId="92" fillId="0" borderId="0" applyFont="0" applyFill="0" applyBorder="0" applyAlignment="0" applyProtection="0"/>
    <xf numFmtId="0" fontId="51" fillId="0" borderId="0"/>
    <xf numFmtId="0" fontId="95" fillId="0" borderId="0"/>
    <xf numFmtId="0" fontId="96" fillId="0" borderId="0"/>
    <xf numFmtId="0" fontId="51" fillId="0" borderId="0"/>
    <xf numFmtId="0" fontId="51" fillId="0" borderId="0"/>
    <xf numFmtId="0" fontId="51" fillId="0" borderId="0"/>
    <xf numFmtId="0" fontId="51" fillId="0" borderId="0"/>
    <xf numFmtId="0" fontId="2" fillId="0" borderId="0"/>
    <xf numFmtId="0" fontId="96" fillId="0" borderId="0"/>
    <xf numFmtId="0" fontId="96" fillId="0" borderId="0"/>
    <xf numFmtId="0" fontId="97" fillId="0" borderId="0"/>
    <xf numFmtId="0" fontId="96" fillId="0" borderId="0"/>
    <xf numFmtId="0" fontId="2" fillId="0" borderId="0"/>
    <xf numFmtId="0" fontId="105" fillId="0" borderId="0"/>
    <xf numFmtId="0" fontId="91" fillId="0" borderId="0"/>
    <xf numFmtId="0" fontId="110" fillId="0" borderId="0">
      <alignment horizontal="justify" vertical="top" wrapText="1"/>
    </xf>
    <xf numFmtId="0" fontId="97" fillId="0" borderId="0"/>
    <xf numFmtId="0" fontId="110" fillId="0" borderId="0">
      <alignment vertical="top" wrapText="1"/>
    </xf>
    <xf numFmtId="0" fontId="137" fillId="0" borderId="0"/>
    <xf numFmtId="0" fontId="96" fillId="0" borderId="0"/>
    <xf numFmtId="0" fontId="96" fillId="0" borderId="0"/>
    <xf numFmtId="0" fontId="51" fillId="0" borderId="0"/>
    <xf numFmtId="0" fontId="91" fillId="0" borderId="0"/>
    <xf numFmtId="0" fontId="74" fillId="0" borderId="0"/>
    <xf numFmtId="0" fontId="96" fillId="0" borderId="0"/>
    <xf numFmtId="0" fontId="77" fillId="0" borderId="0"/>
    <xf numFmtId="0" fontId="96" fillId="0" borderId="0"/>
    <xf numFmtId="0" fontId="77" fillId="0" borderId="0"/>
    <xf numFmtId="0" fontId="77" fillId="0" borderId="0"/>
    <xf numFmtId="0" fontId="77" fillId="0" borderId="0"/>
    <xf numFmtId="0" fontId="91" fillId="0" borderId="0"/>
    <xf numFmtId="0" fontId="77" fillId="0" borderId="0"/>
    <xf numFmtId="0" fontId="77" fillId="0" borderId="0"/>
    <xf numFmtId="0" fontId="96" fillId="0" borderId="0"/>
    <xf numFmtId="0" fontId="96" fillId="0" borderId="0"/>
  </cellStyleXfs>
  <cellXfs count="1337">
    <xf numFmtId="0" fontId="0" fillId="0" borderId="0" xfId="0"/>
    <xf numFmtId="0" fontId="3" fillId="0" borderId="0" xfId="1" applyFont="1"/>
    <xf numFmtId="0" fontId="5" fillId="0" borderId="0" xfId="1" applyFont="1" applyAlignment="1">
      <alignment horizontal="center" vertical="center"/>
    </xf>
    <xf numFmtId="0" fontId="3" fillId="0" borderId="7" xfId="1" applyFont="1" applyBorder="1"/>
    <xf numFmtId="0" fontId="6" fillId="0" borderId="8" xfId="1" applyFont="1" applyBorder="1" applyAlignment="1">
      <alignment horizontal="left"/>
    </xf>
    <xf numFmtId="0" fontId="6" fillId="0" borderId="9" xfId="1" applyFont="1" applyBorder="1" applyAlignment="1">
      <alignment horizontal="left"/>
    </xf>
    <xf numFmtId="0" fontId="3" fillId="0" borderId="10" xfId="1" applyFont="1" applyBorder="1"/>
    <xf numFmtId="0" fontId="6" fillId="0" borderId="0" xfId="1" applyFont="1" applyAlignment="1">
      <alignment horizontal="left"/>
    </xf>
    <xf numFmtId="0" fontId="6" fillId="0" borderId="11" xfId="1" applyFont="1" applyBorder="1" applyAlignment="1">
      <alignment horizontal="left"/>
    </xf>
    <xf numFmtId="0" fontId="3" fillId="0" borderId="12" xfId="1" applyFont="1" applyBorder="1"/>
    <xf numFmtId="0" fontId="6" fillId="0" borderId="13" xfId="1" applyFont="1" applyBorder="1" applyAlignment="1">
      <alignment horizontal="left"/>
    </xf>
    <xf numFmtId="0" fontId="6" fillId="0" borderId="14" xfId="1" applyFont="1" applyBorder="1" applyAlignment="1">
      <alignment horizontal="left"/>
    </xf>
    <xf numFmtId="0" fontId="3" fillId="0" borderId="15" xfId="1" applyFont="1" applyBorder="1" applyAlignment="1">
      <alignment horizontal="left" vertical="top"/>
    </xf>
    <xf numFmtId="0" fontId="3" fillId="0" borderId="0" xfId="1" applyFont="1" applyAlignment="1">
      <alignment horizontal="left" vertical="top"/>
    </xf>
    <xf numFmtId="0" fontId="6" fillId="0" borderId="0" xfId="1" applyFont="1" applyAlignment="1">
      <alignment horizontal="left" vertical="top" wrapText="1"/>
    </xf>
    <xf numFmtId="0" fontId="3" fillId="0" borderId="15" xfId="1" applyFont="1" applyBorder="1"/>
    <xf numFmtId="0" fontId="6" fillId="0" borderId="0" xfId="1" applyFont="1" applyAlignment="1">
      <alignment horizontal="left" vertical="top"/>
    </xf>
    <xf numFmtId="0" fontId="3" fillId="0" borderId="13" xfId="1" applyFont="1" applyBorder="1"/>
    <xf numFmtId="0" fontId="7" fillId="0" borderId="18" xfId="1" applyFont="1" applyBorder="1"/>
    <xf numFmtId="0" fontId="7" fillId="0" borderId="19" xfId="1" applyFont="1" applyBorder="1"/>
    <xf numFmtId="0" fontId="7" fillId="0" borderId="20" xfId="1" applyFont="1" applyBorder="1"/>
    <xf numFmtId="0" fontId="7" fillId="0" borderId="0" xfId="1" applyFont="1"/>
    <xf numFmtId="0" fontId="7" fillId="0" borderId="21" xfId="1" applyFont="1" applyBorder="1"/>
    <xf numFmtId="0" fontId="7" fillId="0" borderId="22" xfId="1" applyFont="1" applyBorder="1"/>
    <xf numFmtId="0" fontId="7" fillId="0" borderId="23" xfId="1" applyFont="1" applyBorder="1"/>
    <xf numFmtId="0" fontId="7" fillId="0" borderId="24" xfId="1" applyFont="1" applyBorder="1"/>
    <xf numFmtId="0" fontId="7" fillId="0" borderId="25" xfId="1" applyFont="1" applyBorder="1"/>
    <xf numFmtId="0" fontId="6" fillId="0" borderId="0" xfId="1" applyFont="1"/>
    <xf numFmtId="0" fontId="7" fillId="0" borderId="26" xfId="1" applyFont="1" applyBorder="1" applyAlignment="1">
      <alignment wrapText="1"/>
    </xf>
    <xf numFmtId="0" fontId="6" fillId="0" borderId="16" xfId="1" applyFont="1" applyBorder="1" applyAlignment="1">
      <alignment vertical="top"/>
    </xf>
    <xf numFmtId="0" fontId="7" fillId="0" borderId="27" xfId="1" applyFont="1" applyBorder="1"/>
    <xf numFmtId="0" fontId="7" fillId="0" borderId="28" xfId="1" applyFont="1" applyBorder="1"/>
    <xf numFmtId="0" fontId="9" fillId="0" borderId="16" xfId="1" applyFont="1" applyBorder="1"/>
    <xf numFmtId="0" fontId="9" fillId="0" borderId="17" xfId="1" applyFont="1" applyBorder="1"/>
    <xf numFmtId="49" fontId="6" fillId="0" borderId="16" xfId="1" applyNumberFormat="1" applyFont="1" applyBorder="1" applyAlignment="1">
      <alignment horizontal="left"/>
    </xf>
    <xf numFmtId="0" fontId="6" fillId="0" borderId="16" xfId="1" applyFont="1" applyBorder="1" applyAlignment="1">
      <alignment horizontal="left"/>
    </xf>
    <xf numFmtId="0" fontId="3" fillId="0" borderId="16" xfId="1" applyFont="1" applyBorder="1"/>
    <xf numFmtId="0" fontId="3" fillId="0" borderId="17" xfId="1" applyFont="1" applyBorder="1"/>
    <xf numFmtId="164" fontId="6" fillId="0" borderId="0" xfId="1" applyNumberFormat="1" applyFont="1" applyAlignment="1">
      <alignment horizontal="right"/>
    </xf>
    <xf numFmtId="0" fontId="10"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3" fillId="0" borderId="0" xfId="1" applyFont="1" applyAlignment="1">
      <alignment vertical="top"/>
    </xf>
    <xf numFmtId="0" fontId="14" fillId="0" borderId="0" xfId="1" applyFont="1" applyAlignment="1">
      <alignment vertical="top"/>
    </xf>
    <xf numFmtId="0" fontId="17" fillId="0" borderId="0" xfId="1" applyFont="1" applyAlignment="1">
      <alignment vertical="top"/>
    </xf>
    <xf numFmtId="0" fontId="16" fillId="0" borderId="0" xfId="1" applyFont="1" applyAlignment="1">
      <alignment horizontal="justify" vertical="top" wrapText="1"/>
    </xf>
    <xf numFmtId="0" fontId="18" fillId="0" borderId="0" xfId="1" applyFont="1" applyAlignment="1">
      <alignment horizontal="justify" vertical="top" wrapText="1"/>
    </xf>
    <xf numFmtId="0" fontId="17" fillId="0" borderId="0" xfId="1" applyFont="1" applyAlignment="1">
      <alignment vertical="top" wrapText="1"/>
    </xf>
    <xf numFmtId="0" fontId="17" fillId="0" borderId="0" xfId="1" applyFont="1" applyAlignment="1">
      <alignment horizontal="justify" vertical="top" wrapText="1"/>
    </xf>
    <xf numFmtId="0" fontId="17" fillId="0" borderId="0" xfId="1" quotePrefix="1" applyFont="1" applyAlignment="1">
      <alignment vertical="top" wrapText="1"/>
    </xf>
    <xf numFmtId="0" fontId="3" fillId="0" borderId="0" xfId="1" applyFont="1" applyAlignment="1">
      <alignment vertical="top"/>
    </xf>
    <xf numFmtId="0" fontId="6" fillId="0" borderId="8" xfId="1" applyFont="1" applyBorder="1"/>
    <xf numFmtId="0" fontId="3" fillId="0" borderId="8" xfId="1" applyFont="1" applyBorder="1"/>
    <xf numFmtId="165" fontId="3" fillId="0" borderId="9" xfId="1" applyNumberFormat="1" applyFont="1" applyBorder="1"/>
    <xf numFmtId="165" fontId="3" fillId="0" borderId="11" xfId="1" applyNumberFormat="1" applyFont="1" applyBorder="1"/>
    <xf numFmtId="0" fontId="6" fillId="0" borderId="13" xfId="1" applyFont="1" applyBorder="1"/>
    <xf numFmtId="165" fontId="3" fillId="0" borderId="14" xfId="1" applyNumberFormat="1" applyFont="1" applyBorder="1"/>
    <xf numFmtId="165" fontId="3" fillId="0" borderId="0" xfId="1" applyNumberFormat="1" applyFont="1"/>
    <xf numFmtId="0" fontId="3" fillId="0" borderId="15" xfId="1" applyFont="1" applyBorder="1" applyAlignment="1">
      <alignment vertical="top" wrapText="1"/>
    </xf>
    <xf numFmtId="0" fontId="3" fillId="0" borderId="0" xfId="1" applyFont="1" applyAlignment="1">
      <alignment vertical="top" wrapText="1"/>
    </xf>
    <xf numFmtId="0" fontId="6" fillId="0" borderId="16" xfId="1" applyFont="1" applyBorder="1"/>
    <xf numFmtId="165" fontId="3" fillId="0" borderId="17" xfId="1" applyNumberFormat="1" applyFont="1" applyBorder="1"/>
    <xf numFmtId="0" fontId="4" fillId="2" borderId="15" xfId="1" applyFont="1" applyFill="1" applyBorder="1"/>
    <xf numFmtId="0" fontId="3" fillId="2" borderId="16" xfId="1" applyFont="1" applyFill="1" applyBorder="1"/>
    <xf numFmtId="165" fontId="3" fillId="2" borderId="17" xfId="1" applyNumberFormat="1" applyFont="1" applyFill="1" applyBorder="1"/>
    <xf numFmtId="0" fontId="6" fillId="0" borderId="0" xfId="1" applyFont="1" applyAlignment="1">
      <alignment horizontal="right"/>
    </xf>
    <xf numFmtId="0" fontId="6" fillId="2" borderId="15" xfId="1" applyFont="1" applyFill="1" applyBorder="1"/>
    <xf numFmtId="0" fontId="3" fillId="0" borderId="0" xfId="1" applyFont="1" applyAlignment="1">
      <alignment horizontal="right"/>
    </xf>
    <xf numFmtId="0" fontId="6" fillId="2" borderId="16" xfId="1" applyFont="1" applyFill="1" applyBorder="1"/>
    <xf numFmtId="165" fontId="6" fillId="2" borderId="17" xfId="1" applyNumberFormat="1" applyFont="1" applyFill="1" applyBorder="1"/>
    <xf numFmtId="166" fontId="6" fillId="0" borderId="0" xfId="1" applyNumberFormat="1" applyFont="1" applyAlignment="1">
      <alignment vertical="top"/>
    </xf>
    <xf numFmtId="0" fontId="22" fillId="2" borderId="29" xfId="1" applyFont="1" applyFill="1" applyBorder="1" applyAlignment="1">
      <alignment vertical="center"/>
    </xf>
    <xf numFmtId="0" fontId="23" fillId="3" borderId="32" xfId="1" applyFont="1" applyFill="1" applyBorder="1" applyAlignment="1">
      <alignment vertical="top"/>
    </xf>
    <xf numFmtId="0" fontId="23" fillId="3" borderId="32" xfId="1" applyFont="1" applyFill="1" applyBorder="1"/>
    <xf numFmtId="0" fontId="3" fillId="3" borderId="32" xfId="1" applyFont="1" applyFill="1" applyBorder="1"/>
    <xf numFmtId="44" fontId="3" fillId="3" borderId="32" xfId="1" applyNumberFormat="1" applyFont="1" applyFill="1" applyBorder="1"/>
    <xf numFmtId="0" fontId="23" fillId="0" borderId="0" xfId="1" applyFont="1" applyAlignment="1">
      <alignment vertical="top"/>
    </xf>
    <xf numFmtId="0" fontId="23" fillId="0" borderId="0" xfId="1" applyFont="1"/>
    <xf numFmtId="44" fontId="3" fillId="0" borderId="0" xfId="1" applyNumberFormat="1" applyFont="1"/>
    <xf numFmtId="0" fontId="6" fillId="0" borderId="0" xfId="1" applyFont="1" applyAlignment="1">
      <alignment vertical="top"/>
    </xf>
    <xf numFmtId="0" fontId="6" fillId="3" borderId="32" xfId="1" applyFont="1" applyFill="1" applyBorder="1" applyAlignment="1">
      <alignment vertical="top"/>
    </xf>
    <xf numFmtId="0" fontId="6" fillId="3" borderId="32" xfId="1" applyFont="1" applyFill="1" applyBorder="1"/>
    <xf numFmtId="0" fontId="6" fillId="3" borderId="32" xfId="1" applyFont="1" applyFill="1" applyBorder="1" applyAlignment="1">
      <alignment horizontal="center"/>
    </xf>
    <xf numFmtId="44" fontId="6" fillId="3" borderId="32" xfId="1" applyNumberFormat="1" applyFont="1" applyFill="1" applyBorder="1" applyAlignment="1">
      <alignment horizontal="center"/>
    </xf>
    <xf numFmtId="49" fontId="18" fillId="0" borderId="0" xfId="1" applyNumberFormat="1" applyFont="1" applyAlignment="1">
      <alignment horizontal="left" vertical="top"/>
    </xf>
    <xf numFmtId="0" fontId="24" fillId="0" borderId="0" xfId="1" applyFont="1" applyAlignment="1">
      <alignment vertical="top" wrapText="1"/>
    </xf>
    <xf numFmtId="0" fontId="18" fillId="0" borderId="0" xfId="1" applyFont="1" applyAlignment="1">
      <alignment horizontal="right" vertical="top"/>
    </xf>
    <xf numFmtId="4" fontId="18" fillId="0" borderId="0" xfId="1" applyNumberFormat="1" applyFont="1" applyAlignment="1">
      <alignment horizontal="right" vertical="top"/>
    </xf>
    <xf numFmtId="166" fontId="18" fillId="0" borderId="0" xfId="1" applyNumberFormat="1" applyFont="1" applyAlignment="1">
      <alignment horizontal="right" vertical="top"/>
    </xf>
    <xf numFmtId="44" fontId="18" fillId="0" borderId="0" xfId="1" applyNumberFormat="1" applyFont="1" applyAlignment="1">
      <alignment horizontal="right" vertical="top"/>
    </xf>
    <xf numFmtId="0" fontId="24" fillId="0" borderId="0" xfId="1" applyFont="1" applyAlignment="1">
      <alignment horizontal="right"/>
    </xf>
    <xf numFmtId="0" fontId="24" fillId="0" borderId="0" xfId="2" applyFont="1" applyAlignment="1">
      <alignment vertical="top" wrapText="1"/>
    </xf>
    <xf numFmtId="0" fontId="25" fillId="0" borderId="0" xfId="1" applyFont="1" applyAlignment="1">
      <alignment vertical="top" wrapText="1"/>
    </xf>
    <xf numFmtId="0" fontId="24" fillId="0" borderId="0" xfId="1" applyFont="1" applyAlignment="1">
      <alignment horizontal="right" wrapText="1"/>
    </xf>
    <xf numFmtId="0" fontId="24" fillId="0" borderId="0" xfId="1" applyFont="1"/>
    <xf numFmtId="0" fontId="24" fillId="0" borderId="0" xfId="1" applyFont="1" applyAlignment="1">
      <alignment horizontal="right" vertical="top"/>
    </xf>
    <xf numFmtId="4" fontId="24" fillId="0" borderId="0" xfId="1" applyNumberFormat="1" applyFont="1" applyAlignment="1">
      <alignment horizontal="right" vertical="top"/>
    </xf>
    <xf numFmtId="166" fontId="24" fillId="0" borderId="0" xfId="1" applyNumberFormat="1" applyFont="1" applyAlignment="1">
      <alignment horizontal="right" vertical="top"/>
    </xf>
    <xf numFmtId="49" fontId="3" fillId="0" borderId="0" xfId="1" applyNumberFormat="1" applyFont="1" applyAlignment="1">
      <alignment vertical="top"/>
    </xf>
    <xf numFmtId="0" fontId="3" fillId="0" borderId="0" xfId="1" applyFont="1" applyAlignment="1">
      <alignment horizontal="justify" vertical="top" wrapText="1"/>
    </xf>
    <xf numFmtId="4" fontId="3" fillId="0" borderId="0" xfId="1" applyNumberFormat="1" applyFont="1" applyAlignment="1">
      <alignment horizontal="right"/>
    </xf>
    <xf numFmtId="166" fontId="3" fillId="0" borderId="0" xfId="1" applyNumberFormat="1" applyFont="1" applyAlignment="1">
      <alignment horizontal="right"/>
    </xf>
    <xf numFmtId="44" fontId="3" fillId="0" borderId="0" xfId="1" applyNumberFormat="1" applyFont="1" applyAlignment="1">
      <alignment horizontal="right"/>
    </xf>
    <xf numFmtId="49" fontId="6" fillId="4" borderId="33" xfId="1" applyNumberFormat="1" applyFont="1" applyFill="1" applyBorder="1" applyAlignment="1">
      <alignment vertical="top"/>
    </xf>
    <xf numFmtId="0" fontId="6" fillId="4" borderId="33" xfId="1" applyFont="1" applyFill="1" applyBorder="1" applyAlignment="1">
      <alignment horizontal="left" vertical="top" wrapText="1"/>
    </xf>
    <xf numFmtId="0" fontId="6" fillId="4" borderId="33" xfId="1" applyFont="1" applyFill="1" applyBorder="1" applyAlignment="1">
      <alignment horizontal="right"/>
    </xf>
    <xf numFmtId="4" fontId="6" fillId="4" borderId="33" xfId="1" applyNumberFormat="1" applyFont="1" applyFill="1" applyBorder="1" applyAlignment="1">
      <alignment horizontal="right"/>
    </xf>
    <xf numFmtId="166" fontId="6" fillId="4" borderId="33" xfId="1" applyNumberFormat="1" applyFont="1" applyFill="1" applyBorder="1" applyAlignment="1">
      <alignment horizontal="right"/>
    </xf>
    <xf numFmtId="44" fontId="6" fillId="4" borderId="33" xfId="1" applyNumberFormat="1" applyFont="1" applyFill="1" applyBorder="1" applyAlignment="1">
      <alignment horizontal="right"/>
    </xf>
    <xf numFmtId="4" fontId="3" fillId="0" borderId="0" xfId="1" applyNumberFormat="1" applyFont="1" applyAlignment="1">
      <alignment vertical="top"/>
    </xf>
    <xf numFmtId="4" fontId="2" fillId="0" borderId="0" xfId="1" applyNumberFormat="1" applyAlignment="1">
      <alignment vertical="top"/>
    </xf>
    <xf numFmtId="0" fontId="2" fillId="0" borderId="0" xfId="1"/>
    <xf numFmtId="4" fontId="30" fillId="0" borderId="0" xfId="1" applyNumberFormat="1" applyFont="1" applyAlignment="1">
      <alignment vertical="top"/>
    </xf>
    <xf numFmtId="0" fontId="30" fillId="0" borderId="0" xfId="1" applyFont="1"/>
    <xf numFmtId="0" fontId="9" fillId="0" borderId="7" xfId="1" applyFont="1" applyBorder="1"/>
    <xf numFmtId="0" fontId="29" fillId="0" borderId="12" xfId="1" applyFont="1" applyBorder="1" applyAlignment="1">
      <alignment vertical="top"/>
    </xf>
    <xf numFmtId="0" fontId="29" fillId="0" borderId="0" xfId="1" applyFont="1" applyAlignment="1">
      <alignment vertical="top"/>
    </xf>
    <xf numFmtId="165" fontId="6" fillId="3" borderId="32" xfId="1" applyNumberFormat="1" applyFont="1" applyFill="1" applyBorder="1" applyAlignment="1">
      <alignment horizontal="center"/>
    </xf>
    <xf numFmtId="4" fontId="6" fillId="0" borderId="0" xfId="1" applyNumberFormat="1" applyFont="1" applyAlignment="1">
      <alignment vertical="top"/>
    </xf>
    <xf numFmtId="49" fontId="18" fillId="0" borderId="0" xfId="1" applyNumberFormat="1" applyFont="1" applyAlignment="1">
      <alignment vertical="top"/>
    </xf>
    <xf numFmtId="0" fontId="18" fillId="0" borderId="0" xfId="1" applyFont="1"/>
    <xf numFmtId="0" fontId="18" fillId="0" borderId="0" xfId="1" applyFont="1" applyAlignment="1">
      <alignment horizontal="right"/>
    </xf>
    <xf numFmtId="4" fontId="18" fillId="0" borderId="0" xfId="1" applyNumberFormat="1" applyFont="1" applyAlignment="1">
      <alignment horizontal="right"/>
    </xf>
    <xf numFmtId="9" fontId="18" fillId="0" borderId="0" xfId="1" applyNumberFormat="1" applyFont="1" applyAlignment="1">
      <alignment horizontal="right"/>
    </xf>
    <xf numFmtId="166" fontId="18" fillId="0" borderId="0" xfId="1" applyNumberFormat="1" applyFont="1" applyAlignment="1">
      <alignment horizontal="right"/>
    </xf>
    <xf numFmtId="165" fontId="18" fillId="0" borderId="0" xfId="1" applyNumberFormat="1" applyFont="1" applyAlignment="1">
      <alignment horizontal="right"/>
    </xf>
    <xf numFmtId="4" fontId="18" fillId="0" borderId="0" xfId="1" applyNumberFormat="1" applyFont="1" applyAlignment="1">
      <alignment vertical="top"/>
    </xf>
    <xf numFmtId="165" fontId="6" fillId="4" borderId="33" xfId="1" applyNumberFormat="1" applyFont="1" applyFill="1" applyBorder="1" applyAlignment="1">
      <alignment horizontal="right"/>
    </xf>
    <xf numFmtId="0" fontId="13" fillId="0" borderId="0" xfId="1" applyFont="1"/>
    <xf numFmtId="0" fontId="28" fillId="5" borderId="15" xfId="3" applyFont="1" applyFill="1" applyBorder="1"/>
    <xf numFmtId="0" fontId="35" fillId="5" borderId="16" xfId="3" applyFont="1" applyFill="1" applyBorder="1"/>
    <xf numFmtId="4" fontId="35" fillId="5" borderId="16" xfId="3" applyNumberFormat="1" applyFont="1" applyFill="1" applyBorder="1"/>
    <xf numFmtId="4" fontId="35" fillId="5" borderId="16" xfId="3" applyNumberFormat="1" applyFont="1" applyFill="1" applyBorder="1" applyAlignment="1">
      <alignment horizontal="right"/>
    </xf>
    <xf numFmtId="165" fontId="35" fillId="5" borderId="17" xfId="3" applyNumberFormat="1" applyFont="1" applyFill="1" applyBorder="1"/>
    <xf numFmtId="0" fontId="30" fillId="0" borderId="0" xfId="1" applyFont="1" applyAlignment="1">
      <alignment horizontal="left" wrapText="1"/>
    </xf>
    <xf numFmtId="0" fontId="30" fillId="0" borderId="0" xfId="1" applyFont="1" applyAlignment="1">
      <alignment horizontal="left" vertical="top" wrapText="1"/>
    </xf>
    <xf numFmtId="0" fontId="30" fillId="0" borderId="0" xfId="1" applyFont="1" applyAlignment="1">
      <alignment horizontal="left"/>
    </xf>
    <xf numFmtId="0" fontId="13" fillId="3" borderId="32" xfId="1" applyFont="1" applyFill="1" applyBorder="1"/>
    <xf numFmtId="0" fontId="14" fillId="0" borderId="0" xfId="1" applyFont="1"/>
    <xf numFmtId="165" fontId="18" fillId="0" borderId="0" xfId="1" applyNumberFormat="1" applyFont="1" applyAlignment="1">
      <alignment horizontal="right" vertical="top"/>
    </xf>
    <xf numFmtId="49" fontId="18" fillId="0" borderId="0" xfId="1" applyNumberFormat="1" applyFont="1" applyAlignment="1">
      <alignment horizontal="right"/>
    </xf>
    <xf numFmtId="0" fontId="17" fillId="0" borderId="0" xfId="1" applyFont="1" applyAlignment="1">
      <alignment horizontal="justify" wrapText="1"/>
    </xf>
    <xf numFmtId="165" fontId="18" fillId="0" borderId="0" xfId="1" applyNumberFormat="1" applyFont="1"/>
    <xf numFmtId="0" fontId="36" fillId="0" borderId="0" xfId="1" applyFont="1"/>
    <xf numFmtId="0" fontId="37" fillId="0" borderId="0" xfId="1" applyFont="1"/>
    <xf numFmtId="0" fontId="17" fillId="0" borderId="0" xfId="1" applyFont="1" applyAlignment="1">
      <alignment horizontal="left" vertical="top" wrapText="1"/>
    </xf>
    <xf numFmtId="4" fontId="38" fillId="0" borderId="0" xfId="4" applyNumberFormat="1" applyFont="1" applyAlignment="1">
      <alignment vertical="top"/>
    </xf>
    <xf numFmtId="4" fontId="18" fillId="0" borderId="0" xfId="1" applyNumberFormat="1" applyFont="1"/>
    <xf numFmtId="0" fontId="39" fillId="0" borderId="0" xfId="1" applyFont="1" applyAlignment="1">
      <alignment horizontal="left" vertical="center" wrapText="1"/>
    </xf>
    <xf numFmtId="0" fontId="40" fillId="0" borderId="0" xfId="1" applyFont="1" applyAlignment="1">
      <alignment horizontal="center" vertical="top"/>
    </xf>
    <xf numFmtId="0" fontId="18" fillId="0" borderId="0" xfId="1" applyFont="1" applyAlignment="1">
      <alignment vertical="top"/>
    </xf>
    <xf numFmtId="0" fontId="17" fillId="0" borderId="0" xfId="1" applyFont="1" applyAlignment="1">
      <alignment horizontal="left" vertical="center" wrapText="1"/>
    </xf>
    <xf numFmtId="0" fontId="13" fillId="4" borderId="33" xfId="1" applyFont="1" applyFill="1" applyBorder="1" applyAlignment="1">
      <alignment horizontal="left" vertical="top" wrapText="1"/>
    </xf>
    <xf numFmtId="49" fontId="8" fillId="0" borderId="0" xfId="1" applyNumberFormat="1" applyFont="1" applyAlignment="1">
      <alignment vertical="top"/>
    </xf>
    <xf numFmtId="0" fontId="41" fillId="0" borderId="0" xfId="1" applyFont="1" applyAlignment="1">
      <alignment horizontal="left" vertical="top" wrapText="1"/>
    </xf>
    <xf numFmtId="0" fontId="8" fillId="0" borderId="0" xfId="1" applyFont="1" applyAlignment="1">
      <alignment horizontal="right"/>
    </xf>
    <xf numFmtId="4" fontId="8" fillId="0" borderId="0" xfId="1" applyNumberFormat="1" applyFont="1" applyAlignment="1">
      <alignment horizontal="right"/>
    </xf>
    <xf numFmtId="165" fontId="8" fillId="0" borderId="0" xfId="1" applyNumberFormat="1" applyFont="1" applyAlignment="1">
      <alignment horizontal="right"/>
    </xf>
    <xf numFmtId="0" fontId="8" fillId="0" borderId="0" xfId="1" applyFont="1"/>
    <xf numFmtId="0" fontId="35" fillId="0" borderId="0" xfId="3" applyFont="1"/>
    <xf numFmtId="4" fontId="35" fillId="0" borderId="0" xfId="3" applyNumberFormat="1" applyFont="1"/>
    <xf numFmtId="4" fontId="35" fillId="0" borderId="0" xfId="3" applyNumberFormat="1" applyFont="1" applyAlignment="1">
      <alignment horizontal="right"/>
    </xf>
    <xf numFmtId="165" fontId="35" fillId="0" borderId="0" xfId="3" applyNumberFormat="1" applyFont="1"/>
    <xf numFmtId="0" fontId="24" fillId="0" borderId="0" xfId="1" applyFont="1" applyAlignment="1">
      <alignment horizontal="left" vertical="top" wrapText="1"/>
    </xf>
    <xf numFmtId="4" fontId="38" fillId="0" borderId="0" xfId="1" applyNumberFormat="1" applyFont="1" applyAlignment="1">
      <alignment vertical="top"/>
    </xf>
    <xf numFmtId="0" fontId="44" fillId="0" borderId="0" xfId="1" applyFont="1" applyAlignment="1">
      <alignment horizontal="right" vertical="top"/>
    </xf>
    <xf numFmtId="4" fontId="3" fillId="0" borderId="0" xfId="1" applyNumberFormat="1" applyFont="1"/>
    <xf numFmtId="0" fontId="2" fillId="0" borderId="0" xfId="1" applyAlignment="1">
      <alignment vertical="top"/>
    </xf>
    <xf numFmtId="0" fontId="30" fillId="0" borderId="7" xfId="3" applyFont="1" applyBorder="1"/>
    <xf numFmtId="0" fontId="30" fillId="0" borderId="8" xfId="3" applyFont="1" applyBorder="1"/>
    <xf numFmtId="4" fontId="30" fillId="0" borderId="8" xfId="3" applyNumberFormat="1" applyFont="1" applyBorder="1"/>
    <xf numFmtId="4" fontId="30" fillId="0" borderId="8" xfId="3" applyNumberFormat="1" applyFont="1" applyBorder="1" applyAlignment="1">
      <alignment horizontal="right"/>
    </xf>
    <xf numFmtId="165" fontId="30" fillId="0" borderId="9" xfId="3" applyNumberFormat="1" applyFont="1" applyBorder="1"/>
    <xf numFmtId="0" fontId="30" fillId="0" borderId="10" xfId="3" applyFont="1" applyBorder="1"/>
    <xf numFmtId="0" fontId="30" fillId="0" borderId="0" xfId="3" applyFont="1"/>
    <xf numFmtId="4" fontId="30" fillId="0" borderId="0" xfId="3" applyNumberFormat="1" applyFont="1"/>
    <xf numFmtId="4" fontId="30" fillId="0" borderId="0" xfId="3" applyNumberFormat="1" applyFont="1" applyAlignment="1">
      <alignment horizontal="right"/>
    </xf>
    <xf numFmtId="165" fontId="30" fillId="0" borderId="11" xfId="3" applyNumberFormat="1" applyFont="1" applyBorder="1"/>
    <xf numFmtId="0" fontId="30" fillId="0" borderId="12" xfId="3" applyFont="1" applyBorder="1"/>
    <xf numFmtId="0" fontId="45" fillId="0" borderId="13" xfId="3" applyFont="1" applyBorder="1"/>
    <xf numFmtId="4" fontId="45" fillId="0" borderId="13" xfId="3" applyNumberFormat="1" applyFont="1" applyBorder="1"/>
    <xf numFmtId="4" fontId="45" fillId="0" borderId="13" xfId="3" applyNumberFormat="1" applyFont="1" applyBorder="1" applyAlignment="1">
      <alignment horizontal="right"/>
    </xf>
    <xf numFmtId="165" fontId="45" fillId="0" borderId="14" xfId="3" applyNumberFormat="1" applyFont="1" applyBorder="1"/>
    <xf numFmtId="0" fontId="45" fillId="0" borderId="0" xfId="3" applyFont="1"/>
    <xf numFmtId="4" fontId="45" fillId="0" borderId="0" xfId="3" applyNumberFormat="1" applyFont="1"/>
    <xf numFmtId="4" fontId="45" fillId="0" borderId="0" xfId="3" applyNumberFormat="1" applyFont="1" applyAlignment="1">
      <alignment horizontal="right"/>
    </xf>
    <xf numFmtId="165" fontId="45" fillId="0" borderId="0" xfId="3" applyNumberFormat="1" applyFont="1"/>
    <xf numFmtId="4" fontId="6" fillId="3" borderId="32" xfId="1" applyNumberFormat="1" applyFont="1" applyFill="1" applyBorder="1" applyAlignment="1">
      <alignment horizontal="center"/>
    </xf>
    <xf numFmtId="0" fontId="8" fillId="0" borderId="0" xfId="1" applyFont="1" applyAlignment="1">
      <alignment vertical="top"/>
    </xf>
    <xf numFmtId="0" fontId="41" fillId="0" borderId="0" xfId="1" applyFont="1"/>
    <xf numFmtId="0" fontId="8" fillId="0" borderId="0" xfId="1" applyFont="1" applyAlignment="1">
      <alignment horizontal="center"/>
    </xf>
    <xf numFmtId="4" fontId="8" fillId="0" borderId="0" xfId="1" applyNumberFormat="1" applyFont="1" applyAlignment="1">
      <alignment horizontal="center"/>
    </xf>
    <xf numFmtId="165" fontId="8" fillId="0" borderId="0" xfId="1" applyNumberFormat="1" applyFont="1" applyAlignment="1">
      <alignment horizontal="center"/>
    </xf>
    <xf numFmtId="0" fontId="15" fillId="0" borderId="0" xfId="1" applyFont="1" applyAlignment="1">
      <alignment vertical="center" wrapText="1"/>
    </xf>
    <xf numFmtId="0" fontId="30" fillId="0" borderId="0" xfId="1" applyFont="1" applyAlignment="1">
      <alignment horizontal="justify" vertical="top" wrapText="1"/>
    </xf>
    <xf numFmtId="0" fontId="47" fillId="0" borderId="0" xfId="1" applyFont="1" applyAlignment="1">
      <alignment horizontal="justify" vertical="top" wrapText="1"/>
    </xf>
    <xf numFmtId="49" fontId="17" fillId="0" borderId="0" xfId="1" applyNumberFormat="1" applyFont="1" applyAlignment="1">
      <alignment horizontal="justify" vertical="top" wrapText="1"/>
    </xf>
    <xf numFmtId="0" fontId="17" fillId="0" borderId="0" xfId="5" applyFont="1" applyAlignment="1">
      <alignment horizontal="justify" vertical="top" wrapText="1"/>
    </xf>
    <xf numFmtId="0" fontId="48" fillId="0" borderId="0" xfId="1" applyFont="1" applyAlignment="1">
      <alignment vertical="top"/>
    </xf>
    <xf numFmtId="0" fontId="48" fillId="0" borderId="0" xfId="1" applyFont="1"/>
    <xf numFmtId="0" fontId="24" fillId="0" borderId="0" xfId="5" applyFont="1" applyAlignment="1">
      <alignment horizontal="left" vertical="top" wrapText="1"/>
    </xf>
    <xf numFmtId="0" fontId="18" fillId="0" borderId="0" xfId="5" applyFont="1" applyAlignment="1">
      <alignment horizontal="right" vertical="top"/>
    </xf>
    <xf numFmtId="4" fontId="18" fillId="0" borderId="0" xfId="5" applyNumberFormat="1" applyFont="1" applyAlignment="1">
      <alignment horizontal="right" vertical="top"/>
    </xf>
    <xf numFmtId="166" fontId="18" fillId="0" borderId="0" xfId="5" applyNumberFormat="1" applyFont="1" applyAlignment="1">
      <alignment horizontal="right" vertical="top"/>
    </xf>
    <xf numFmtId="165" fontId="18" fillId="0" borderId="0" xfId="5" applyNumberFormat="1" applyFont="1" applyAlignment="1">
      <alignment horizontal="right" vertical="top"/>
    </xf>
    <xf numFmtId="0" fontId="49" fillId="0" borderId="0" xfId="1" applyFont="1" applyAlignment="1">
      <alignment horizontal="justify" vertical="top" wrapText="1"/>
    </xf>
    <xf numFmtId="49" fontId="18" fillId="0" borderId="0" xfId="1" applyNumberFormat="1" applyFont="1" applyAlignment="1">
      <alignment horizontal="center" vertical="top"/>
    </xf>
    <xf numFmtId="0" fontId="17" fillId="0" borderId="0" xfId="1" applyFont="1"/>
    <xf numFmtId="165" fontId="3" fillId="0" borderId="0" xfId="1" applyNumberFormat="1" applyFont="1" applyAlignment="1">
      <alignment vertical="top"/>
    </xf>
    <xf numFmtId="0" fontId="28" fillId="5" borderId="15" xfId="3" applyFont="1" applyFill="1" applyBorder="1" applyAlignment="1">
      <alignment vertical="top"/>
    </xf>
    <xf numFmtId="0" fontId="35" fillId="5" borderId="16" xfId="3" applyFont="1" applyFill="1" applyBorder="1" applyAlignment="1">
      <alignment vertical="top"/>
    </xf>
    <xf numFmtId="4" fontId="35" fillId="5" borderId="16" xfId="3" applyNumberFormat="1" applyFont="1" applyFill="1" applyBorder="1" applyAlignment="1">
      <alignment vertical="top"/>
    </xf>
    <xf numFmtId="4" fontId="35" fillId="5" borderId="16" xfId="3" applyNumberFormat="1" applyFont="1" applyFill="1" applyBorder="1" applyAlignment="1">
      <alignment horizontal="right" vertical="top"/>
    </xf>
    <xf numFmtId="165" fontId="35" fillId="5" borderId="17" xfId="3" applyNumberFormat="1" applyFont="1" applyFill="1" applyBorder="1" applyAlignment="1">
      <alignment vertical="top"/>
    </xf>
    <xf numFmtId="0" fontId="30" fillId="0" borderId="0" xfId="7" applyFont="1" applyAlignment="1">
      <alignment vertical="top"/>
    </xf>
    <xf numFmtId="0" fontId="6" fillId="3" borderId="32" xfId="1" applyFont="1" applyFill="1" applyBorder="1" applyAlignment="1">
      <alignment horizontal="center" vertical="top"/>
    </xf>
    <xf numFmtId="165" fontId="6" fillId="3" borderId="32" xfId="1" applyNumberFormat="1" applyFont="1" applyFill="1" applyBorder="1" applyAlignment="1">
      <alignment horizontal="center" vertical="top"/>
    </xf>
    <xf numFmtId="165" fontId="18" fillId="0" borderId="0" xfId="1" applyNumberFormat="1" applyFont="1" applyAlignment="1">
      <alignment vertical="top"/>
    </xf>
    <xf numFmtId="49" fontId="44" fillId="0" borderId="0" xfId="1" applyNumberFormat="1" applyFont="1" applyAlignment="1">
      <alignment horizontal="right" vertical="top"/>
    </xf>
    <xf numFmtId="0" fontId="55" fillId="0" borderId="0" xfId="1" applyFont="1" applyAlignment="1">
      <alignment horizontal="justify" vertical="top" wrapText="1"/>
    </xf>
    <xf numFmtId="0" fontId="24" fillId="0" borderId="0" xfId="1" applyFont="1" applyAlignment="1">
      <alignment horizontal="justify" vertical="top" wrapText="1"/>
    </xf>
    <xf numFmtId="49" fontId="56" fillId="0" borderId="0" xfId="1" applyNumberFormat="1" applyFont="1" applyAlignment="1">
      <alignment horizontal="right" vertical="top"/>
    </xf>
    <xf numFmtId="0" fontId="19" fillId="0" borderId="0" xfId="1" applyFont="1" applyAlignment="1">
      <alignment horizontal="justify" vertical="top" wrapText="1"/>
    </xf>
    <xf numFmtId="4" fontId="38" fillId="0" borderId="0" xfId="1" applyNumberFormat="1" applyFont="1" applyAlignment="1">
      <alignment vertical="top" wrapText="1"/>
    </xf>
    <xf numFmtId="0" fontId="18" fillId="0" borderId="0" xfId="1" applyFont="1" applyAlignment="1">
      <alignment horizontal="center" vertical="top"/>
    </xf>
    <xf numFmtId="0" fontId="47" fillId="0" borderId="0" xfId="1" applyFont="1" applyAlignment="1">
      <alignment vertical="top"/>
    </xf>
    <xf numFmtId="0" fontId="6" fillId="4" borderId="33" xfId="1" applyFont="1" applyFill="1" applyBorder="1" applyAlignment="1">
      <alignment horizontal="right" vertical="top"/>
    </xf>
    <xf numFmtId="4" fontId="6" fillId="4" borderId="33" xfId="1" applyNumberFormat="1" applyFont="1" applyFill="1" applyBorder="1" applyAlignment="1">
      <alignment horizontal="right" vertical="top"/>
    </xf>
    <xf numFmtId="165" fontId="6" fillId="4" borderId="33" xfId="1" applyNumberFormat="1" applyFont="1" applyFill="1" applyBorder="1" applyAlignment="1">
      <alignment horizontal="right" vertical="top"/>
    </xf>
    <xf numFmtId="0" fontId="3" fillId="0" borderId="0" xfId="1" applyFont="1" applyAlignment="1">
      <alignment horizontal="left" vertical="top" wrapText="1"/>
    </xf>
    <xf numFmtId="0" fontId="3" fillId="0" borderId="0" xfId="1" applyFont="1" applyAlignment="1">
      <alignment horizontal="right" vertical="top"/>
    </xf>
    <xf numFmtId="4" fontId="3" fillId="0" borderId="0" xfId="1" applyNumberFormat="1" applyFont="1" applyAlignment="1">
      <alignment horizontal="right" vertical="top"/>
    </xf>
    <xf numFmtId="165" fontId="3" fillId="0" borderId="0" xfId="1" applyNumberFormat="1" applyFont="1" applyAlignment="1">
      <alignment horizontal="right" vertical="top"/>
    </xf>
    <xf numFmtId="0" fontId="59" fillId="0" borderId="0" xfId="1" applyFont="1" applyAlignment="1">
      <alignment horizontal="right" vertical="top"/>
    </xf>
    <xf numFmtId="49" fontId="6" fillId="2" borderId="33" xfId="1" applyNumberFormat="1" applyFont="1" applyFill="1" applyBorder="1" applyAlignment="1">
      <alignment vertical="top"/>
    </xf>
    <xf numFmtId="0" fontId="6" fillId="2" borderId="33" xfId="1" applyFont="1" applyFill="1" applyBorder="1" applyAlignment="1">
      <alignment horizontal="left" vertical="top" wrapText="1"/>
    </xf>
    <xf numFmtId="0" fontId="6" fillId="2" borderId="33" xfId="1" applyFont="1" applyFill="1" applyBorder="1" applyAlignment="1">
      <alignment horizontal="right" vertical="top"/>
    </xf>
    <xf numFmtId="4" fontId="6" fillId="2" borderId="33" xfId="1" applyNumberFormat="1" applyFont="1" applyFill="1" applyBorder="1" applyAlignment="1">
      <alignment horizontal="right" vertical="top"/>
    </xf>
    <xf numFmtId="0" fontId="22" fillId="3" borderId="32" xfId="1" applyFont="1" applyFill="1" applyBorder="1"/>
    <xf numFmtId="0" fontId="60" fillId="3" borderId="32" xfId="1" applyFont="1" applyFill="1" applyBorder="1"/>
    <xf numFmtId="165" fontId="60" fillId="3" borderId="32" xfId="1" applyNumberFormat="1" applyFont="1" applyFill="1" applyBorder="1"/>
    <xf numFmtId="0" fontId="60" fillId="0" borderId="0" xfId="1" applyFont="1"/>
    <xf numFmtId="0" fontId="20" fillId="0" borderId="0" xfId="1" applyFont="1"/>
    <xf numFmtId="0" fontId="61" fillId="5" borderId="16" xfId="3" applyFont="1" applyFill="1" applyBorder="1"/>
    <xf numFmtId="0" fontId="62" fillId="0" borderId="0" xfId="1" applyFont="1"/>
    <xf numFmtId="0" fontId="28" fillId="5" borderId="7" xfId="3" applyFont="1" applyFill="1" applyBorder="1"/>
    <xf numFmtId="0" fontId="35" fillId="5" borderId="8" xfId="3" applyFont="1" applyFill="1" applyBorder="1"/>
    <xf numFmtId="4" fontId="35" fillId="5" borderId="8" xfId="3" applyNumberFormat="1" applyFont="1" applyFill="1" applyBorder="1"/>
    <xf numFmtId="4" fontId="35" fillId="5" borderId="8" xfId="3" applyNumberFormat="1" applyFont="1" applyFill="1" applyBorder="1" applyAlignment="1">
      <alignment horizontal="right"/>
    </xf>
    <xf numFmtId="0" fontId="30" fillId="0" borderId="0" xfId="8" applyFont="1" applyAlignment="1">
      <alignment horizontal="left" vertical="top" wrapText="1"/>
    </xf>
    <xf numFmtId="165" fontId="30" fillId="0" borderId="0" xfId="8" applyNumberFormat="1" applyFont="1" applyAlignment="1">
      <alignment horizontal="left" vertical="top" wrapText="1"/>
    </xf>
    <xf numFmtId="0" fontId="20" fillId="3" borderId="32" xfId="1" applyFont="1" applyFill="1" applyBorder="1"/>
    <xf numFmtId="0" fontId="19" fillId="0" borderId="0" xfId="1" applyFont="1"/>
    <xf numFmtId="0" fontId="15" fillId="0" borderId="0" xfId="1" applyFont="1" applyAlignment="1">
      <alignment horizontal="justify" vertical="top" wrapText="1"/>
    </xf>
    <xf numFmtId="0" fontId="64" fillId="0" borderId="0" xfId="5" applyFont="1" applyAlignment="1">
      <alignment horizontal="justify" vertical="top" wrapText="1"/>
    </xf>
    <xf numFmtId="0" fontId="34" fillId="0" borderId="0" xfId="5" applyFont="1" applyAlignment="1">
      <alignment horizontal="right" vertical="top"/>
    </xf>
    <xf numFmtId="4" fontId="34" fillId="0" borderId="0" xfId="5" applyNumberFormat="1" applyFont="1" applyAlignment="1">
      <alignment horizontal="right" vertical="top"/>
    </xf>
    <xf numFmtId="166" fontId="34" fillId="0" borderId="0" xfId="5" applyNumberFormat="1" applyFont="1" applyAlignment="1">
      <alignment horizontal="right" vertical="top"/>
    </xf>
    <xf numFmtId="165" fontId="34" fillId="0" borderId="0" xfId="5" applyNumberFormat="1" applyFont="1" applyAlignment="1">
      <alignment horizontal="right" vertical="top"/>
    </xf>
    <xf numFmtId="49" fontId="18" fillId="0" borderId="0" xfId="1" applyNumberFormat="1" applyFont="1" applyAlignment="1">
      <alignment horizontal="center" vertical="top" wrapText="1"/>
    </xf>
    <xf numFmtId="4" fontId="38" fillId="0" borderId="0" xfId="1" applyNumberFormat="1" applyFont="1" applyAlignment="1">
      <alignment horizontal="left" vertical="top" wrapText="1"/>
    </xf>
    <xf numFmtId="0" fontId="20" fillId="4" borderId="33" xfId="1" applyFont="1" applyFill="1" applyBorder="1" applyAlignment="1">
      <alignment vertical="top" wrapText="1"/>
    </xf>
    <xf numFmtId="0" fontId="6" fillId="4" borderId="33" xfId="1" applyFont="1" applyFill="1" applyBorder="1" applyAlignment="1">
      <alignment vertical="top" wrapText="1"/>
    </xf>
    <xf numFmtId="0" fontId="6" fillId="4" borderId="33" xfId="1" applyFont="1" applyFill="1" applyBorder="1" applyAlignment="1">
      <alignment vertical="top"/>
    </xf>
    <xf numFmtId="0" fontId="65" fillId="0" borderId="0" xfId="1" applyFont="1"/>
    <xf numFmtId="0" fontId="66" fillId="0" borderId="0" xfId="1" applyFont="1" applyAlignment="1">
      <alignment horizontal="left" vertical="top" wrapText="1"/>
    </xf>
    <xf numFmtId="165" fontId="66" fillId="0" borderId="0" xfId="1" applyNumberFormat="1" applyFont="1" applyAlignment="1">
      <alignment horizontal="left" vertical="top" wrapText="1"/>
    </xf>
    <xf numFmtId="4" fontId="38" fillId="0" borderId="0" xfId="4" applyNumberFormat="1" applyFont="1" applyAlignment="1">
      <alignment vertical="top" wrapText="1"/>
    </xf>
    <xf numFmtId="49" fontId="18" fillId="0" borderId="0" xfId="1" applyNumberFormat="1" applyFont="1" applyAlignment="1">
      <alignment horizontal="center"/>
    </xf>
    <xf numFmtId="165" fontId="35" fillId="5" borderId="9" xfId="3" applyNumberFormat="1" applyFont="1" applyFill="1" applyBorder="1"/>
    <xf numFmtId="0" fontId="68" fillId="0" borderId="0" xfId="1" applyFont="1" applyAlignment="1">
      <alignment vertical="center" wrapText="1"/>
    </xf>
    <xf numFmtId="0" fontId="68" fillId="0" borderId="0" xfId="1" applyFont="1" applyAlignment="1">
      <alignment vertical="top" wrapText="1"/>
    </xf>
    <xf numFmtId="0" fontId="34" fillId="0" borderId="0" xfId="1" applyFont="1" applyAlignment="1">
      <alignment horizontal="left" vertical="top" wrapText="1"/>
    </xf>
    <xf numFmtId="0" fontId="6" fillId="0" borderId="0" xfId="1" applyFont="1" applyAlignment="1">
      <alignment horizontal="justify"/>
    </xf>
    <xf numFmtId="0" fontId="35" fillId="5" borderId="16" xfId="3" applyFont="1" applyFill="1" applyBorder="1" applyAlignment="1">
      <alignment horizontal="justify"/>
    </xf>
    <xf numFmtId="0" fontId="29" fillId="0" borderId="0" xfId="1" applyFont="1"/>
    <xf numFmtId="0" fontId="6" fillId="3" borderId="32" xfId="1" applyFont="1" applyFill="1" applyBorder="1" applyAlignment="1">
      <alignment horizontal="justify"/>
    </xf>
    <xf numFmtId="0" fontId="3" fillId="0" borderId="0" xfId="1" applyFont="1" applyAlignment="1">
      <alignment horizontal="justify"/>
    </xf>
    <xf numFmtId="0" fontId="6" fillId="4" borderId="33" xfId="1" applyFont="1" applyFill="1" applyBorder="1" applyAlignment="1">
      <alignment horizontal="justify" vertical="top" wrapText="1"/>
    </xf>
    <xf numFmtId="165" fontId="35" fillId="5" borderId="16" xfId="3" applyNumberFormat="1" applyFont="1" applyFill="1" applyBorder="1"/>
    <xf numFmtId="0" fontId="18" fillId="0" borderId="0" xfId="1" applyFont="1" applyAlignment="1">
      <alignment vertical="top" wrapText="1"/>
    </xf>
    <xf numFmtId="0" fontId="15" fillId="0" borderId="0" xfId="9" quotePrefix="1" applyFont="1" applyAlignment="1">
      <alignment horizontal="left" vertical="top" wrapText="1"/>
    </xf>
    <xf numFmtId="0" fontId="69" fillId="0" borderId="0" xfId="1" applyFont="1" applyAlignment="1">
      <alignment vertical="top"/>
    </xf>
    <xf numFmtId="0" fontId="69" fillId="0" borderId="0" xfId="1" applyFont="1"/>
    <xf numFmtId="0" fontId="30" fillId="0" borderId="0" xfId="1" applyFont="1" applyAlignment="1">
      <alignment vertical="top"/>
    </xf>
    <xf numFmtId="0" fontId="14" fillId="0" borderId="0" xfId="1" applyFont="1" applyAlignment="1">
      <alignment horizontal="justify" vertical="top" wrapText="1"/>
    </xf>
    <xf numFmtId="165" fontId="3" fillId="0" borderId="0" xfId="1" applyNumberFormat="1" applyFont="1" applyAlignment="1">
      <alignment horizontal="right"/>
    </xf>
    <xf numFmtId="0" fontId="6" fillId="3" borderId="32" xfId="1" applyFont="1" applyFill="1" applyBorder="1" applyAlignment="1">
      <alignment horizontal="left" vertical="top"/>
    </xf>
    <xf numFmtId="0" fontId="70" fillId="0" borderId="0" xfId="1" applyFont="1" applyAlignment="1">
      <alignment horizontal="justify" vertical="top" wrapText="1"/>
    </xf>
    <xf numFmtId="49" fontId="6" fillId="4" borderId="33" xfId="1" applyNumberFormat="1" applyFont="1" applyFill="1" applyBorder="1" applyAlignment="1">
      <alignment horizontal="left" vertical="top"/>
    </xf>
    <xf numFmtId="0" fontId="24" fillId="0" borderId="0" xfId="1" applyFont="1" applyAlignment="1">
      <alignment horizontal="left" vertical="center" wrapText="1" indent="15"/>
    </xf>
    <xf numFmtId="0" fontId="24" fillId="0" borderId="0" xfId="1" applyFont="1" applyAlignment="1">
      <alignment vertical="center" wrapText="1"/>
    </xf>
    <xf numFmtId="0" fontId="19" fillId="0" borderId="0" xfId="1" applyFont="1" applyAlignment="1">
      <alignment vertical="top" wrapText="1"/>
    </xf>
    <xf numFmtId="0" fontId="71" fillId="0" borderId="0" xfId="1" applyFont="1" applyAlignment="1">
      <alignment vertical="center" wrapText="1"/>
    </xf>
    <xf numFmtId="0" fontId="24" fillId="0" borderId="0" xfId="1" applyFont="1" applyAlignment="1">
      <alignment vertical="top"/>
    </xf>
    <xf numFmtId="49" fontId="25" fillId="0" borderId="0" xfId="10" applyNumberFormat="1" applyFont="1" applyAlignment="1" applyProtection="1">
      <alignment horizontal="left" vertical="top" wrapText="1"/>
    </xf>
    <xf numFmtId="49" fontId="15" fillId="0" borderId="0" xfId="10" applyNumberFormat="1" applyFont="1" applyAlignment="1" applyProtection="1">
      <alignment horizontal="left" vertical="top" wrapText="1"/>
    </xf>
    <xf numFmtId="0" fontId="15" fillId="0" borderId="0" xfId="1" applyFont="1" applyAlignment="1">
      <alignment vertical="top" wrapText="1"/>
    </xf>
    <xf numFmtId="0" fontId="15" fillId="0" borderId="0" xfId="11" quotePrefix="1" applyFont="1" applyAlignment="1">
      <alignment vertical="top" wrapText="1"/>
    </xf>
    <xf numFmtId="0" fontId="15" fillId="0" borderId="0" xfId="11" applyFont="1"/>
    <xf numFmtId="0" fontId="73" fillId="0" borderId="0" xfId="9" applyFont="1" applyAlignment="1" applyProtection="1">
      <alignment horizontal="left" vertical="top" wrapText="1"/>
      <protection hidden="1"/>
    </xf>
    <xf numFmtId="49" fontId="25" fillId="0" borderId="0" xfId="12" applyNumberFormat="1" applyFont="1" applyAlignment="1">
      <alignment horizontal="left" vertical="top" wrapText="1"/>
    </xf>
    <xf numFmtId="49" fontId="15" fillId="0" borderId="0" xfId="12" applyNumberFormat="1" applyFont="1" applyAlignment="1">
      <alignment horizontal="left" vertical="top" wrapText="1"/>
    </xf>
    <xf numFmtId="4" fontId="75" fillId="0" borderId="0" xfId="13" applyFont="1" applyAlignment="1">
      <alignment vertical="top"/>
    </xf>
    <xf numFmtId="4" fontId="75" fillId="0" borderId="0" xfId="13" quotePrefix="1" applyFont="1" applyAlignment="1">
      <alignment horizontal="left" vertical="top" wrapText="1"/>
    </xf>
    <xf numFmtId="4" fontId="75" fillId="0" borderId="0" xfId="13" applyFont="1" applyAlignment="1">
      <alignment horizontal="right" vertical="center"/>
    </xf>
    <xf numFmtId="4" fontId="76" fillId="0" borderId="0" xfId="13" applyFont="1"/>
    <xf numFmtId="1" fontId="76" fillId="0" borderId="0" xfId="13" applyNumberFormat="1" applyFont="1"/>
    <xf numFmtId="4" fontId="75" fillId="0" borderId="0" xfId="13" quotePrefix="1" applyFont="1" applyAlignment="1">
      <alignment horizontal="right"/>
    </xf>
    <xf numFmtId="4" fontId="75" fillId="0" borderId="0" xfId="13" applyFont="1" applyAlignment="1">
      <alignment horizontal="center" vertical="top"/>
    </xf>
    <xf numFmtId="2" fontId="75" fillId="0" borderId="0" xfId="13" applyNumberFormat="1" applyFont="1" applyAlignment="1">
      <alignment horizontal="center" vertical="top"/>
    </xf>
    <xf numFmtId="2" fontId="75" fillId="0" borderId="0" xfId="13" applyNumberFormat="1" applyFont="1" applyAlignment="1">
      <alignment horizontal="right" vertical="center"/>
    </xf>
    <xf numFmtId="2" fontId="76" fillId="0" borderId="0" xfId="13" applyNumberFormat="1" applyFont="1"/>
    <xf numFmtId="2" fontId="75" fillId="0" borderId="0" xfId="13" applyNumberFormat="1" applyFont="1" applyAlignment="1">
      <alignment horizontal="center" vertical="top" wrapText="1" readingOrder="1"/>
    </xf>
    <xf numFmtId="4" fontId="75" fillId="0" borderId="0" xfId="13" quotePrefix="1" applyFont="1" applyAlignment="1">
      <alignment horizontal="right" vertical="center"/>
    </xf>
    <xf numFmtId="2" fontId="78" fillId="0" borderId="5" xfId="13" applyNumberFormat="1" applyFont="1" applyBorder="1" applyAlignment="1">
      <alignment horizontal="left" vertical="top" wrapText="1" readingOrder="1"/>
    </xf>
    <xf numFmtId="2" fontId="75" fillId="0" borderId="5" xfId="13" applyNumberFormat="1" applyFont="1" applyBorder="1" applyAlignment="1">
      <alignment horizontal="right" vertical="center"/>
    </xf>
    <xf numFmtId="2" fontId="76" fillId="0" borderId="5" xfId="13" applyNumberFormat="1" applyFont="1" applyBorder="1"/>
    <xf numFmtId="1" fontId="76" fillId="0" borderId="5" xfId="13" applyNumberFormat="1" applyFont="1" applyBorder="1"/>
    <xf numFmtId="4" fontId="78" fillId="0" borderId="0" xfId="13" applyFont="1" applyAlignment="1">
      <alignment horizontal="left" vertical="top" wrapText="1" readingOrder="1"/>
    </xf>
    <xf numFmtId="1" fontId="75" fillId="0" borderId="0" xfId="13" quotePrefix="1" applyNumberFormat="1" applyFont="1" applyAlignment="1">
      <alignment horizontal="right"/>
    </xf>
    <xf numFmtId="4" fontId="79" fillId="0" borderId="0" xfId="13" applyFont="1" applyAlignment="1">
      <alignment horizontal="left" vertical="top" wrapText="1" readingOrder="1"/>
    </xf>
    <xf numFmtId="4" fontId="75" fillId="0" borderId="0" xfId="13" applyFont="1"/>
    <xf numFmtId="4" fontId="78" fillId="0" borderId="0" xfId="13" applyFont="1" applyAlignment="1">
      <alignment horizontal="left" vertical="center" wrapText="1" readingOrder="1"/>
    </xf>
    <xf numFmtId="4" fontId="80" fillId="0" borderId="0" xfId="13" applyFont="1" applyAlignment="1">
      <alignment horizontal="left" vertical="center" wrapText="1" readingOrder="1"/>
    </xf>
    <xf numFmtId="4" fontId="76" fillId="0" borderId="0" xfId="13" applyFont="1" applyAlignment="1">
      <alignment horizontal="right"/>
    </xf>
    <xf numFmtId="1" fontId="76" fillId="0" borderId="5" xfId="13" applyNumberFormat="1" applyFont="1" applyBorder="1" applyAlignment="1">
      <alignment horizontal="right"/>
    </xf>
    <xf numFmtId="4" fontId="76" fillId="0" borderId="5" xfId="13" applyFont="1" applyBorder="1" applyAlignment="1">
      <alignment horizontal="right"/>
    </xf>
    <xf numFmtId="4" fontId="76" fillId="0" borderId="5" xfId="13" applyFont="1" applyBorder="1"/>
    <xf numFmtId="4" fontId="75" fillId="0" borderId="2" xfId="13" applyFont="1" applyBorder="1" applyAlignment="1">
      <alignment horizontal="center" vertical="top"/>
    </xf>
    <xf numFmtId="4" fontId="78" fillId="0" borderId="2" xfId="13" applyFont="1" applyBorder="1" applyAlignment="1">
      <alignment horizontal="left" vertical="top" wrapText="1" readingOrder="1"/>
    </xf>
    <xf numFmtId="4" fontId="75" fillId="0" borderId="2" xfId="13" quotePrefix="1" applyFont="1" applyBorder="1" applyAlignment="1">
      <alignment horizontal="right" vertical="center"/>
    </xf>
    <xf numFmtId="4" fontId="76" fillId="0" borderId="2" xfId="13" applyFont="1" applyBorder="1"/>
    <xf numFmtId="4" fontId="80" fillId="0" borderId="0" xfId="13" applyFont="1" applyAlignment="1">
      <alignment horizontal="left" vertical="top" wrapText="1" readingOrder="1"/>
    </xf>
    <xf numFmtId="4" fontId="81" fillId="0" borderId="0" xfId="13" applyFont="1" applyAlignment="1">
      <alignment horizontal="left" vertical="top" wrapText="1"/>
    </xf>
    <xf numFmtId="4" fontId="75" fillId="0" borderId="0" xfId="13" applyFont="1" applyAlignment="1">
      <alignment horizontal="right" vertical="center" wrapText="1"/>
    </xf>
    <xf numFmtId="4" fontId="79" fillId="0" borderId="0" xfId="13" applyFont="1" applyAlignment="1">
      <alignment horizontal="right" vertical="top" wrapText="1" readingOrder="1"/>
    </xf>
    <xf numFmtId="4" fontId="75" fillId="0" borderId="2" xfId="13" applyFont="1" applyBorder="1" applyAlignment="1">
      <alignment horizontal="right" vertical="center"/>
    </xf>
    <xf numFmtId="4" fontId="82" fillId="0" borderId="0" xfId="13" applyFont="1"/>
    <xf numFmtId="4" fontId="76" fillId="0" borderId="0" xfId="13" applyFont="1" applyAlignment="1">
      <alignment horizontal="right" vertical="center"/>
    </xf>
    <xf numFmtId="4" fontId="83" fillId="0" borderId="0" xfId="13" applyFont="1" applyAlignment="1">
      <alignment horizontal="left" vertical="top" wrapText="1" readingOrder="1"/>
    </xf>
    <xf numFmtId="4" fontId="83" fillId="0" borderId="0" xfId="13" applyFont="1" applyAlignment="1">
      <alignment horizontal="left" vertical="top" wrapText="1"/>
    </xf>
    <xf numFmtId="4" fontId="15" fillId="0" borderId="0" xfId="15" applyFont="1" applyAlignment="1">
      <alignment horizontal="left" wrapText="1" readingOrder="1"/>
    </xf>
    <xf numFmtId="4" fontId="25" fillId="0" borderId="0" xfId="13" applyFont="1"/>
    <xf numFmtId="4" fontId="15" fillId="0" borderId="0" xfId="13" applyFont="1"/>
    <xf numFmtId="0" fontId="84" fillId="0" borderId="0" xfId="14" applyFont="1" applyAlignment="1">
      <alignment horizontal="justify" vertical="top" wrapText="1"/>
    </xf>
    <xf numFmtId="4" fontId="15" fillId="0" borderId="13" xfId="14" applyNumberFormat="1" applyFont="1" applyBorder="1" applyAlignment="1">
      <alignment horizontal="center"/>
    </xf>
    <xf numFmtId="4" fontId="15" fillId="0" borderId="0" xfId="14" applyNumberFormat="1" applyFont="1" applyAlignment="1">
      <alignment horizontal="center"/>
    </xf>
    <xf numFmtId="4" fontId="15" fillId="0" borderId="35" xfId="13" applyFont="1" applyBorder="1"/>
    <xf numFmtId="0" fontId="15" fillId="0" borderId="0" xfId="14" applyFont="1"/>
    <xf numFmtId="3" fontId="15" fillId="0" borderId="0" xfId="14" applyNumberFormat="1" applyFont="1" applyAlignment="1">
      <alignment horizontal="center"/>
    </xf>
    <xf numFmtId="1" fontId="15" fillId="0" borderId="0" xfId="14" applyNumberFormat="1" applyFont="1" applyAlignment="1">
      <alignment horizontal="center"/>
    </xf>
    <xf numFmtId="4" fontId="25" fillId="0" borderId="5" xfId="14" applyNumberFormat="1" applyFont="1" applyBorder="1" applyAlignment="1">
      <alignment horizontal="center"/>
    </xf>
    <xf numFmtId="4" fontId="61" fillId="0" borderId="0" xfId="14" applyNumberFormat="1" applyFont="1" applyAlignment="1">
      <alignment horizontal="center"/>
    </xf>
    <xf numFmtId="4" fontId="25" fillId="0" borderId="0" xfId="14" applyNumberFormat="1" applyFont="1" applyAlignment="1">
      <alignment horizontal="center"/>
    </xf>
    <xf numFmtId="0" fontId="85" fillId="0" borderId="29" xfId="14" applyFont="1" applyBorder="1" applyAlignment="1">
      <alignment horizontal="left"/>
    </xf>
    <xf numFmtId="0" fontId="86" fillId="0" borderId="36" xfId="14" applyFont="1" applyBorder="1" applyAlignment="1">
      <alignment horizontal="left" vertical="top" wrapText="1"/>
    </xf>
    <xf numFmtId="0" fontId="86" fillId="0" borderId="36" xfId="14" applyFont="1" applyBorder="1" applyAlignment="1">
      <alignment horizontal="center" vertical="top"/>
    </xf>
    <xf numFmtId="3" fontId="86" fillId="0" borderId="36" xfId="14" applyNumberFormat="1" applyFont="1" applyBorder="1" applyAlignment="1">
      <alignment horizontal="center" vertical="top" wrapText="1"/>
    </xf>
    <xf numFmtId="1" fontId="86" fillId="0" borderId="30" xfId="14" applyNumberFormat="1" applyFont="1" applyBorder="1" applyAlignment="1">
      <alignment horizontal="center" vertical="top" wrapText="1"/>
    </xf>
    <xf numFmtId="4" fontId="86" fillId="0" borderId="36" xfId="14" applyNumberFormat="1" applyFont="1" applyBorder="1" applyAlignment="1">
      <alignment horizontal="center" vertical="top" wrapText="1"/>
    </xf>
    <xf numFmtId="3" fontId="86" fillId="0" borderId="30" xfId="14" applyNumberFormat="1" applyFont="1" applyBorder="1" applyAlignment="1">
      <alignment horizontal="center" vertical="top" wrapText="1"/>
    </xf>
    <xf numFmtId="4" fontId="86" fillId="0" borderId="29" xfId="14" applyNumberFormat="1" applyFont="1" applyBorder="1" applyAlignment="1">
      <alignment horizontal="center" vertical="top" wrapText="1"/>
    </xf>
    <xf numFmtId="4" fontId="86" fillId="0" borderId="0" xfId="14" applyNumberFormat="1" applyFont="1" applyAlignment="1">
      <alignment horizontal="center" vertical="top" wrapText="1"/>
    </xf>
    <xf numFmtId="0" fontId="42" fillId="0" borderId="0" xfId="14" applyFont="1" applyAlignment="1">
      <alignment horizontal="left" vertical="top"/>
    </xf>
    <xf numFmtId="0" fontId="86" fillId="0" borderId="0" xfId="14" applyFont="1" applyAlignment="1">
      <alignment horizontal="justify" vertical="top" wrapText="1"/>
    </xf>
    <xf numFmtId="4" fontId="61" fillId="0" borderId="13" xfId="14" applyNumberFormat="1" applyFont="1" applyBorder="1" applyAlignment="1">
      <alignment horizontal="center"/>
    </xf>
    <xf numFmtId="0" fontId="15" fillId="0" borderId="0" xfId="14" applyFont="1" applyAlignment="1">
      <alignment horizontal="center"/>
    </xf>
    <xf numFmtId="0" fontId="85" fillId="0" borderId="0" xfId="14" applyFont="1" applyAlignment="1">
      <alignment horizontal="left"/>
    </xf>
    <xf numFmtId="0" fontId="86" fillId="0" borderId="0" xfId="14" applyFont="1" applyAlignment="1">
      <alignment horizontal="left" vertical="top" wrapText="1"/>
    </xf>
    <xf numFmtId="0" fontId="86" fillId="0" borderId="0" xfId="14" applyFont="1" applyAlignment="1">
      <alignment horizontal="center" vertical="top"/>
    </xf>
    <xf numFmtId="3" fontId="86" fillId="0" borderId="0" xfId="14" applyNumberFormat="1" applyFont="1" applyAlignment="1">
      <alignment horizontal="center" vertical="top" wrapText="1"/>
    </xf>
    <xf numFmtId="1" fontId="86" fillId="0" borderId="0" xfId="14" applyNumberFormat="1" applyFont="1" applyAlignment="1">
      <alignment horizontal="center" vertical="top" wrapText="1"/>
    </xf>
    <xf numFmtId="0" fontId="86" fillId="0" borderId="5" xfId="14" applyFont="1" applyBorder="1" applyAlignment="1">
      <alignment horizontal="justify" vertical="top" wrapText="1"/>
    </xf>
    <xf numFmtId="0" fontId="42" fillId="5" borderId="7" xfId="3" applyFont="1" applyFill="1" applyBorder="1"/>
    <xf numFmtId="4" fontId="61" fillId="5" borderId="8" xfId="3" applyNumberFormat="1" applyFont="1" applyFill="1" applyBorder="1" applyAlignment="1">
      <alignment wrapText="1"/>
    </xf>
    <xf numFmtId="4" fontId="61" fillId="5" borderId="8" xfId="3" applyNumberFormat="1" applyFont="1" applyFill="1" applyBorder="1" applyAlignment="1">
      <alignment horizontal="right"/>
    </xf>
    <xf numFmtId="4" fontId="61" fillId="5" borderId="8" xfId="3" applyNumberFormat="1" applyFont="1" applyFill="1" applyBorder="1"/>
    <xf numFmtId="1" fontId="61" fillId="5" borderId="8" xfId="3" applyNumberFormat="1" applyFont="1" applyFill="1" applyBorder="1"/>
    <xf numFmtId="4" fontId="61" fillId="5" borderId="9" xfId="3" applyNumberFormat="1" applyFont="1" applyFill="1" applyBorder="1"/>
    <xf numFmtId="0" fontId="42" fillId="0" borderId="0" xfId="3" applyFont="1" applyAlignment="1">
      <alignment horizontal="justify" vertical="top" wrapText="1"/>
    </xf>
    <xf numFmtId="0" fontId="61" fillId="0" borderId="0" xfId="3" applyFont="1" applyAlignment="1">
      <alignment horizontal="justify" vertical="top" wrapText="1"/>
    </xf>
    <xf numFmtId="0" fontId="85" fillId="0" borderId="0" xfId="14" applyFont="1" applyAlignment="1">
      <alignment horizontal="left" vertical="top"/>
    </xf>
    <xf numFmtId="3" fontId="25" fillId="0" borderId="0" xfId="14" applyNumberFormat="1" applyFont="1" applyAlignment="1">
      <alignment horizontal="center"/>
    </xf>
    <xf numFmtId="1" fontId="25" fillId="0" borderId="0" xfId="14" applyNumberFormat="1" applyFont="1" applyAlignment="1">
      <alignment horizontal="center"/>
    </xf>
    <xf numFmtId="4" fontId="42" fillId="0" borderId="0" xfId="14" applyNumberFormat="1" applyFont="1" applyAlignment="1">
      <alignment horizontal="center"/>
    </xf>
    <xf numFmtId="3" fontId="15" fillId="0" borderId="13" xfId="14" applyNumberFormat="1" applyFont="1" applyBorder="1" applyAlignment="1">
      <alignment horizontal="center"/>
    </xf>
    <xf numFmtId="0" fontId="85" fillId="0" borderId="0" xfId="14" applyFont="1" applyAlignment="1">
      <alignment horizontal="justify" vertical="top" wrapText="1"/>
    </xf>
    <xf numFmtId="1" fontId="86" fillId="0" borderId="5" xfId="14" applyNumberFormat="1" applyFont="1" applyBorder="1" applyAlignment="1">
      <alignment horizontal="justify" vertical="top" wrapText="1"/>
    </xf>
    <xf numFmtId="1" fontId="86" fillId="0" borderId="0" xfId="14" applyNumberFormat="1" applyFont="1" applyAlignment="1">
      <alignment horizontal="justify" vertical="top" wrapText="1"/>
    </xf>
    <xf numFmtId="0" fontId="89" fillId="0" borderId="0" xfId="14" applyFont="1" applyAlignment="1">
      <alignment horizontal="justify" vertical="top" wrapText="1"/>
    </xf>
    <xf numFmtId="4" fontId="15" fillId="0" borderId="0" xfId="13" applyFont="1" applyAlignment="1">
      <alignment vertical="top"/>
    </xf>
    <xf numFmtId="4" fontId="15" fillId="0" borderId="0" xfId="13" applyFont="1" applyAlignment="1">
      <alignment horizontal="right"/>
    </xf>
    <xf numFmtId="4" fontId="90" fillId="0" borderId="0" xfId="13" applyFont="1"/>
    <xf numFmtId="0" fontId="3" fillId="0" borderId="15" xfId="1" applyFont="1" applyBorder="1" applyAlignment="1">
      <alignment horizontal="left" vertical="top" wrapText="1"/>
    </xf>
    <xf numFmtId="165" fontId="3" fillId="0" borderId="8" xfId="1" applyNumberFormat="1" applyFont="1" applyBorder="1"/>
    <xf numFmtId="165" fontId="3" fillId="0" borderId="13" xfId="1" applyNumberFormat="1" applyFont="1" applyBorder="1"/>
    <xf numFmtId="165" fontId="30" fillId="0" borderId="0" xfId="1" applyNumberFormat="1" applyFont="1" applyAlignment="1">
      <alignment horizontal="left"/>
    </xf>
    <xf numFmtId="165" fontId="30" fillId="0" borderId="8" xfId="3" applyNumberFormat="1" applyFont="1" applyBorder="1"/>
    <xf numFmtId="165" fontId="30" fillId="0" borderId="0" xfId="3" applyNumberFormat="1" applyFont="1"/>
    <xf numFmtId="165" fontId="45" fillId="0" borderId="13" xfId="3" applyNumberFormat="1" applyFont="1" applyBorder="1"/>
    <xf numFmtId="165" fontId="8" fillId="0" borderId="0" xfId="1" applyNumberFormat="1" applyFont="1"/>
    <xf numFmtId="165" fontId="35" fillId="5" borderId="16" xfId="3" applyNumberFormat="1" applyFont="1" applyFill="1" applyBorder="1" applyAlignment="1">
      <alignment vertical="top"/>
    </xf>
    <xf numFmtId="165" fontId="6" fillId="2" borderId="33" xfId="1" applyNumberFormat="1" applyFont="1" applyFill="1" applyBorder="1" applyAlignment="1">
      <alignment horizontal="right" vertical="top"/>
    </xf>
    <xf numFmtId="165" fontId="6" fillId="2" borderId="17" xfId="1" applyNumberFormat="1" applyFont="1" applyFill="1" applyBorder="1" applyAlignment="1">
      <alignment horizontal="right" vertical="top"/>
    </xf>
    <xf numFmtId="165" fontId="6" fillId="0" borderId="0" xfId="1" applyNumberFormat="1" applyFont="1" applyAlignment="1">
      <alignment vertical="top"/>
    </xf>
    <xf numFmtId="0" fontId="96" fillId="0" borderId="0" xfId="40"/>
    <xf numFmtId="0" fontId="96" fillId="6" borderId="0" xfId="40" applyFill="1"/>
    <xf numFmtId="0" fontId="96" fillId="0" borderId="0" xfId="41" applyFont="1"/>
    <xf numFmtId="0" fontId="99" fillId="0" borderId="0" xfId="41" applyFont="1"/>
    <xf numFmtId="0" fontId="100" fillId="0" borderId="0" xfId="41" applyFont="1" applyAlignment="1">
      <alignment horizontal="justify" vertical="top" wrapText="1"/>
    </xf>
    <xf numFmtId="4" fontId="101" fillId="0" borderId="5" xfId="41" applyNumberFormat="1" applyFont="1" applyBorder="1" applyAlignment="1">
      <alignment horizontal="right" vertical="center"/>
    </xf>
    <xf numFmtId="0" fontId="102" fillId="0" borderId="0" xfId="41" applyFont="1"/>
    <xf numFmtId="4" fontId="51" fillId="0" borderId="0" xfId="41" applyNumberFormat="1" applyFont="1" applyAlignment="1">
      <alignment horizontal="right"/>
    </xf>
    <xf numFmtId="0" fontId="99" fillId="0" borderId="0" xfId="42" applyFont="1"/>
    <xf numFmtId="0" fontId="2" fillId="0" borderId="0" xfId="43"/>
    <xf numFmtId="0" fontId="96" fillId="0" borderId="0" xfId="42"/>
    <xf numFmtId="4" fontId="51" fillId="0" borderId="13" xfId="41" applyNumberFormat="1" applyFont="1" applyBorder="1" applyAlignment="1">
      <alignment horizontal="right"/>
    </xf>
    <xf numFmtId="0" fontId="96" fillId="0" borderId="0" xfId="42" quotePrefix="1" applyAlignment="1">
      <alignment vertical="top"/>
    </xf>
    <xf numFmtId="0" fontId="96" fillId="0" borderId="0" xfId="40" applyAlignment="1">
      <alignment vertical="top"/>
    </xf>
    <xf numFmtId="0" fontId="96" fillId="0" borderId="0" xfId="42" applyAlignment="1">
      <alignment vertical="top"/>
    </xf>
    <xf numFmtId="0" fontId="96" fillId="0" borderId="0" xfId="42" applyAlignment="1">
      <alignment vertical="top" wrapText="1"/>
    </xf>
    <xf numFmtId="0" fontId="103" fillId="0" borderId="0" xfId="41" applyFont="1"/>
    <xf numFmtId="0" fontId="96" fillId="0" borderId="0" xfId="44" applyFont="1"/>
    <xf numFmtId="0" fontId="96" fillId="0" borderId="0" xfId="44" applyFont="1" applyAlignment="1">
      <alignment horizontal="center"/>
    </xf>
    <xf numFmtId="4" fontId="106" fillId="0" borderId="13" xfId="44" applyNumberFormat="1" applyFont="1" applyBorder="1" applyProtection="1">
      <protection locked="0"/>
    </xf>
    <xf numFmtId="0" fontId="107" fillId="0" borderId="0" xfId="44" applyFont="1" applyAlignment="1">
      <alignment horizontal="justify" vertical="top" wrapText="1"/>
    </xf>
    <xf numFmtId="4" fontId="70" fillId="0" borderId="13" xfId="45" applyNumberFormat="1" applyFont="1" applyBorder="1" applyProtection="1">
      <protection locked="0"/>
    </xf>
    <xf numFmtId="3" fontId="70" fillId="0" borderId="0" xfId="45" applyNumberFormat="1" applyFont="1" applyProtection="1">
      <protection locked="0"/>
    </xf>
    <xf numFmtId="0" fontId="108" fillId="0" borderId="0" xfId="44" applyFont="1" applyAlignment="1">
      <alignment horizontal="center"/>
    </xf>
    <xf numFmtId="3" fontId="109" fillId="0" borderId="0" xfId="44" applyNumberFormat="1" applyFont="1" applyAlignment="1">
      <alignment horizontal="center"/>
    </xf>
    <xf numFmtId="0" fontId="110" fillId="0" borderId="0" xfId="44" applyFont="1" applyAlignment="1">
      <alignment horizontal="justify" vertical="top" wrapText="1"/>
    </xf>
    <xf numFmtId="0" fontId="111" fillId="0" borderId="0" xfId="44" applyFont="1" applyAlignment="1">
      <alignment horizontal="left" vertical="top"/>
    </xf>
    <xf numFmtId="0" fontId="112" fillId="0" borderId="0" xfId="44" applyFont="1"/>
    <xf numFmtId="0" fontId="27" fillId="0" borderId="0" xfId="44" applyFont="1"/>
    <xf numFmtId="0" fontId="113" fillId="0" borderId="0" xfId="44" applyFont="1" applyAlignment="1">
      <alignment horizontal="justify" vertical="top" wrapText="1"/>
    </xf>
    <xf numFmtId="4" fontId="108" fillId="0" borderId="0" xfId="44" applyNumberFormat="1" applyFont="1" applyAlignment="1">
      <alignment horizontal="center"/>
    </xf>
    <xf numFmtId="0" fontId="114" fillId="0" borderId="0" xfId="44" applyFont="1" applyAlignment="1">
      <alignment horizontal="left"/>
    </xf>
    <xf numFmtId="0" fontId="115" fillId="0" borderId="0" xfId="44" applyFont="1"/>
    <xf numFmtId="4" fontId="116" fillId="0" borderId="0" xfId="44" applyNumberFormat="1" applyFont="1" applyAlignment="1">
      <alignment horizontal="center"/>
    </xf>
    <xf numFmtId="0" fontId="116" fillId="0" borderId="0" xfId="44" applyFont="1" applyAlignment="1">
      <alignment horizontal="center"/>
    </xf>
    <xf numFmtId="3" fontId="116" fillId="0" borderId="0" xfId="44" applyNumberFormat="1" applyFont="1" applyAlignment="1">
      <alignment horizontal="center"/>
    </xf>
    <xf numFmtId="0" fontId="115" fillId="0" borderId="0" xfId="44" applyFont="1" applyAlignment="1">
      <alignment horizontal="justify" vertical="top" wrapText="1"/>
    </xf>
    <xf numFmtId="0" fontId="115" fillId="0" borderId="0" xfId="44" applyFont="1" applyAlignment="1">
      <alignment horizontal="left" vertical="top"/>
    </xf>
    <xf numFmtId="0" fontId="110" fillId="0" borderId="0" xfId="46">
      <alignment horizontal="justify" vertical="top" wrapText="1"/>
    </xf>
    <xf numFmtId="0" fontId="116" fillId="0" borderId="0" xfId="44" applyFont="1" applyAlignment="1">
      <alignment horizontal="left" vertical="top"/>
    </xf>
    <xf numFmtId="173" fontId="116" fillId="0" borderId="0" xfId="44" applyNumberFormat="1" applyFont="1" applyAlignment="1">
      <alignment horizontal="center"/>
    </xf>
    <xf numFmtId="0" fontId="91" fillId="0" borderId="0" xfId="44" applyFont="1"/>
    <xf numFmtId="0" fontId="117" fillId="0" borderId="0" xfId="44" applyFont="1" applyAlignment="1">
      <alignment horizontal="justify" vertical="top" wrapText="1"/>
    </xf>
    <xf numFmtId="4" fontId="118" fillId="0" borderId="5" xfId="44" applyNumberFormat="1" applyFont="1" applyBorder="1" applyAlignment="1">
      <alignment horizontal="center"/>
    </xf>
    <xf numFmtId="4" fontId="70" fillId="0" borderId="0" xfId="44" applyNumberFormat="1" applyFont="1" applyAlignment="1">
      <alignment horizontal="center"/>
    </xf>
    <xf numFmtId="0" fontId="27" fillId="0" borderId="0" xfId="44" applyFont="1" applyAlignment="1">
      <alignment horizontal="center"/>
    </xf>
    <xf numFmtId="3" fontId="27" fillId="0" borderId="0" xfId="44" applyNumberFormat="1" applyFont="1" applyAlignment="1">
      <alignment horizontal="center"/>
    </xf>
    <xf numFmtId="0" fontId="106" fillId="0" borderId="0" xfId="44" applyFont="1"/>
    <xf numFmtId="4" fontId="70" fillId="0" borderId="13" xfId="44" applyNumberFormat="1" applyFont="1" applyBorder="1" applyAlignment="1">
      <alignment horizontal="center"/>
    </xf>
    <xf numFmtId="0" fontId="27" fillId="0" borderId="0" xfId="44" applyFont="1" applyAlignment="1">
      <alignment horizontal="justify" vertical="top" wrapText="1"/>
    </xf>
    <xf numFmtId="0" fontId="120" fillId="0" borderId="0" xfId="44" applyFont="1" applyAlignment="1">
      <alignment horizontal="justify" vertical="top" wrapText="1"/>
    </xf>
    <xf numFmtId="0" fontId="77" fillId="0" borderId="0" xfId="44" applyFont="1"/>
    <xf numFmtId="0" fontId="101" fillId="0" borderId="0" xfId="44" quotePrefix="1" applyFont="1" applyAlignment="1">
      <alignment horizontal="justify" vertical="top" wrapText="1"/>
    </xf>
    <xf numFmtId="4" fontId="27" fillId="0" borderId="0" xfId="44" applyNumberFormat="1" applyFont="1" applyAlignment="1">
      <alignment horizontal="center"/>
    </xf>
    <xf numFmtId="3" fontId="27" fillId="0" borderId="0" xfId="44" applyNumberFormat="1" applyFont="1"/>
    <xf numFmtId="0" fontId="122" fillId="0" borderId="0" xfId="44" applyFont="1" applyAlignment="1">
      <alignment horizontal="justify" vertical="top" wrapText="1"/>
    </xf>
    <xf numFmtId="0" fontId="70" fillId="0" borderId="0" xfId="44" applyFont="1" applyAlignment="1">
      <alignment horizontal="left" vertical="top"/>
    </xf>
    <xf numFmtId="4" fontId="116" fillId="0" borderId="31" xfId="44" applyNumberFormat="1" applyFont="1" applyBorder="1" applyAlignment="1">
      <alignment horizontal="center" vertical="top" wrapText="1"/>
    </xf>
    <xf numFmtId="4" fontId="116" fillId="0" borderId="29" xfId="44" applyNumberFormat="1" applyFont="1" applyBorder="1" applyAlignment="1">
      <alignment horizontal="center" vertical="top" wrapText="1"/>
    </xf>
    <xf numFmtId="4" fontId="116" fillId="0" borderId="36" xfId="44" applyNumberFormat="1" applyFont="1" applyBorder="1" applyAlignment="1">
      <alignment horizontal="center" vertical="top" wrapText="1"/>
    </xf>
    <xf numFmtId="0" fontId="116" fillId="0" borderId="30" xfId="44" applyFont="1" applyBorder="1" applyAlignment="1">
      <alignment horizontal="center" vertical="top" wrapText="1"/>
    </xf>
    <xf numFmtId="3" fontId="116" fillId="0" borderId="36" xfId="44" applyNumberFormat="1" applyFont="1" applyBorder="1" applyAlignment="1">
      <alignment horizontal="center" vertical="top" wrapText="1"/>
    </xf>
    <xf numFmtId="0" fontId="123" fillId="0" borderId="36" xfId="44" applyFont="1" applyBorder="1" applyAlignment="1">
      <alignment horizontal="center" vertical="top"/>
    </xf>
    <xf numFmtId="0" fontId="116" fillId="0" borderId="36" xfId="44" applyFont="1" applyBorder="1" applyAlignment="1">
      <alignment horizontal="left" vertical="top" wrapText="1"/>
    </xf>
    <xf numFmtId="0" fontId="115" fillId="0" borderId="0" xfId="47" applyFont="1"/>
    <xf numFmtId="0" fontId="27" fillId="0" borderId="0" xfId="47" applyFont="1" applyAlignment="1">
      <alignment horizontal="center"/>
    </xf>
    <xf numFmtId="3" fontId="27" fillId="0" borderId="0" xfId="47" applyNumberFormat="1" applyFont="1" applyAlignment="1">
      <alignment horizontal="center"/>
    </xf>
    <xf numFmtId="0" fontId="52" fillId="0" borderId="0" xfId="47" applyFont="1"/>
    <xf numFmtId="0" fontId="115" fillId="0" borderId="0" xfId="47" applyFont="1" applyAlignment="1">
      <alignment horizontal="justify" vertical="top" wrapText="1"/>
    </xf>
    <xf numFmtId="0" fontId="118" fillId="0" borderId="0" xfId="47" applyFont="1" applyAlignment="1">
      <alignment horizontal="left" vertical="top"/>
    </xf>
    <xf numFmtId="4" fontId="51" fillId="0" borderId="0" xfId="47" applyNumberFormat="1" applyFont="1" applyAlignment="1">
      <alignment horizontal="center"/>
    </xf>
    <xf numFmtId="0" fontId="51" fillId="0" borderId="0" xfId="47" applyFont="1"/>
    <xf numFmtId="0" fontId="115" fillId="0" borderId="0" xfId="48" applyFont="1" applyAlignment="1">
      <alignment horizontal="justify" vertical="top" wrapText="1"/>
    </xf>
    <xf numFmtId="0" fontId="111" fillId="0" borderId="0" xfId="48" applyFont="1" applyAlignment="1">
      <alignment horizontal="left" vertical="top"/>
    </xf>
    <xf numFmtId="9" fontId="114" fillId="0" borderId="0" xfId="44" applyNumberFormat="1" applyFont="1"/>
    <xf numFmtId="0" fontId="112" fillId="0" borderId="0" xfId="44" applyFont="1" applyAlignment="1">
      <alignment horizontal="justify" vertical="top" wrapText="1"/>
    </xf>
    <xf numFmtId="3" fontId="114" fillId="0" borderId="0" xfId="44" applyNumberFormat="1" applyFont="1" applyAlignment="1">
      <alignment horizontal="right"/>
    </xf>
    <xf numFmtId="3" fontId="114" fillId="0" borderId="0" xfId="44" applyNumberFormat="1" applyFont="1" applyAlignment="1">
      <alignment horizontal="center"/>
    </xf>
    <xf numFmtId="0" fontId="108" fillId="0" borderId="0" xfId="44" applyFont="1"/>
    <xf numFmtId="4" fontId="70" fillId="0" borderId="0" xfId="44" applyNumberFormat="1" applyFont="1" applyProtection="1">
      <protection locked="0"/>
    </xf>
    <xf numFmtId="3" fontId="70" fillId="0" borderId="0" xfId="44" applyNumberFormat="1" applyFont="1" applyProtection="1">
      <protection locked="0"/>
    </xf>
    <xf numFmtId="3" fontId="124" fillId="0" borderId="0" xfId="44" applyNumberFormat="1" applyFont="1" applyAlignment="1">
      <alignment horizontal="center"/>
    </xf>
    <xf numFmtId="4" fontId="70" fillId="0" borderId="13" xfId="44" applyNumberFormat="1" applyFont="1" applyBorder="1" applyProtection="1">
      <protection locked="0"/>
    </xf>
    <xf numFmtId="3" fontId="108" fillId="0" borderId="0" xfId="44" applyNumberFormat="1" applyFont="1" applyAlignment="1">
      <alignment horizontal="center"/>
    </xf>
    <xf numFmtId="0" fontId="108" fillId="0" borderId="0" xfId="44" applyFont="1" applyAlignment="1">
      <alignment horizontal="left"/>
    </xf>
    <xf numFmtId="4" fontId="125" fillId="4" borderId="13" xfId="48" applyNumberFormat="1" applyFont="1" applyFill="1" applyBorder="1" applyAlignment="1">
      <alignment horizontal="center"/>
    </xf>
    <xf numFmtId="0" fontId="96" fillId="0" borderId="0" xfId="48" applyFont="1" applyAlignment="1"/>
    <xf numFmtId="0" fontId="96" fillId="0" borderId="0" xfId="48" applyFont="1" applyAlignment="1">
      <alignment horizontal="center"/>
    </xf>
    <xf numFmtId="3" fontId="96" fillId="0" borderId="0" xfId="48" applyNumberFormat="1" applyFont="1" applyAlignment="1">
      <alignment horizontal="center"/>
    </xf>
    <xf numFmtId="0" fontId="114" fillId="0" borderId="0" xfId="48" applyFont="1" applyAlignment="1">
      <alignment horizontal="left"/>
    </xf>
    <xf numFmtId="0" fontId="112" fillId="0" borderId="0" xfId="47" applyFont="1" applyAlignment="1">
      <alignment horizontal="justify" vertical="top" wrapText="1"/>
    </xf>
    <xf numFmtId="0" fontId="112" fillId="0" borderId="0" xfId="48" applyFont="1" applyAlignment="1">
      <alignment horizontal="justify" vertical="top" wrapText="1"/>
    </xf>
    <xf numFmtId="0" fontId="112" fillId="0" borderId="0" xfId="48" applyFont="1" applyAlignment="1"/>
    <xf numFmtId="3" fontId="112" fillId="0" borderId="0" xfId="48" applyNumberFormat="1" applyFont="1" applyAlignment="1"/>
    <xf numFmtId="3" fontId="114" fillId="0" borderId="0" xfId="48" applyNumberFormat="1" applyFont="1" applyAlignment="1">
      <alignment horizontal="right"/>
    </xf>
    <xf numFmtId="3" fontId="114" fillId="0" borderId="0" xfId="48" applyNumberFormat="1" applyFont="1" applyAlignment="1">
      <alignment horizontal="center"/>
    </xf>
    <xf numFmtId="3" fontId="109" fillId="0" borderId="0" xfId="48" applyNumberFormat="1" applyFont="1" applyAlignment="1">
      <alignment horizontal="center"/>
    </xf>
    <xf numFmtId="0" fontId="108" fillId="0" borderId="0" xfId="48" applyFont="1" applyAlignment="1"/>
    <xf numFmtId="0" fontId="126" fillId="0" borderId="0" xfId="44" applyFont="1"/>
    <xf numFmtId="0" fontId="124" fillId="0" borderId="0" xfId="44" applyFont="1" applyAlignment="1">
      <alignment horizontal="center"/>
    </xf>
    <xf numFmtId="0" fontId="124" fillId="0" borderId="0" xfId="44" applyFont="1" applyAlignment="1">
      <alignment horizontal="left"/>
    </xf>
    <xf numFmtId="0" fontId="126" fillId="0" borderId="0" xfId="44" applyFont="1" applyAlignment="1">
      <alignment horizontal="justify" vertical="top" wrapText="1"/>
    </xf>
    <xf numFmtId="0" fontId="127" fillId="0" borderId="0" xfId="44" applyFont="1" applyAlignment="1">
      <alignment horizontal="left" vertical="top"/>
    </xf>
    <xf numFmtId="0" fontId="124" fillId="0" borderId="0" xfId="44" applyFont="1"/>
    <xf numFmtId="0" fontId="126" fillId="0" borderId="0" xfId="44" applyFont="1" applyAlignment="1">
      <alignment horizontal="left" vertical="top"/>
    </xf>
    <xf numFmtId="3" fontId="124" fillId="0" borderId="0" xfId="44" applyNumberFormat="1" applyFont="1" applyAlignment="1">
      <alignment horizontal="right"/>
    </xf>
    <xf numFmtId="0" fontId="128" fillId="0" borderId="0" xfId="44" quotePrefix="1" applyFont="1" applyAlignment="1">
      <alignment horizontal="justify" vertical="top" wrapText="1"/>
    </xf>
    <xf numFmtId="3" fontId="112" fillId="0" borderId="0" xfId="44" applyNumberFormat="1" applyFont="1"/>
    <xf numFmtId="0" fontId="115" fillId="0" borderId="0" xfId="44" quotePrefix="1" applyFont="1" applyAlignment="1">
      <alignment horizontal="justify" vertical="top" wrapText="1"/>
    </xf>
    <xf numFmtId="0" fontId="129" fillId="0" borderId="0" xfId="44" applyFont="1"/>
    <xf numFmtId="3" fontId="129" fillId="0" borderId="0" xfId="44" applyNumberFormat="1" applyFont="1"/>
    <xf numFmtId="3" fontId="124" fillId="0" borderId="0" xfId="44" applyNumberFormat="1" applyFont="1"/>
    <xf numFmtId="0" fontId="129" fillId="0" borderId="0" xfId="44" applyFont="1" applyAlignment="1">
      <alignment horizontal="justify" vertical="top" wrapText="1"/>
    </xf>
    <xf numFmtId="0" fontId="130" fillId="0" borderId="0" xfId="44" applyFont="1"/>
    <xf numFmtId="3" fontId="131" fillId="0" borderId="0" xfId="44" applyNumberFormat="1" applyFont="1" applyAlignment="1">
      <alignment horizontal="center"/>
    </xf>
    <xf numFmtId="0" fontId="114" fillId="0" borderId="0" xfId="44" quotePrefix="1" applyFont="1" applyAlignment="1">
      <alignment horizontal="justify" vertical="top" wrapText="1"/>
    </xf>
    <xf numFmtId="0" fontId="2" fillId="0" borderId="0" xfId="44" applyFont="1" applyAlignment="1">
      <alignment vertical="top" wrapText="1"/>
    </xf>
    <xf numFmtId="4" fontId="125" fillId="0" borderId="0" xfId="44" applyNumberFormat="1" applyFont="1" applyAlignment="1">
      <alignment wrapText="1"/>
    </xf>
    <xf numFmtId="3" fontId="52" fillId="0" borderId="0" xfId="44" applyNumberFormat="1" applyFont="1" applyAlignment="1">
      <alignment horizontal="center" wrapText="1"/>
    </xf>
    <xf numFmtId="0" fontId="52" fillId="0" borderId="0" xfId="44" applyFont="1" applyAlignment="1">
      <alignment wrapText="1"/>
    </xf>
    <xf numFmtId="0" fontId="96" fillId="0" borderId="0" xfId="44" applyFont="1" applyProtection="1">
      <protection locked="0"/>
    </xf>
    <xf numFmtId="4" fontId="114" fillId="0" borderId="0" xfId="44" applyNumberFormat="1" applyFont="1" applyAlignment="1" applyProtection="1">
      <alignment horizontal="center"/>
      <protection locked="0"/>
    </xf>
    <xf numFmtId="0" fontId="133" fillId="0" borderId="0" xfId="44" applyFont="1" applyAlignment="1">
      <alignment horizontal="justify" vertical="top" wrapText="1"/>
    </xf>
    <xf numFmtId="173" fontId="116" fillId="0" borderId="0" xfId="44" applyNumberFormat="1" applyFont="1" applyAlignment="1">
      <alignment horizontal="left"/>
    </xf>
    <xf numFmtId="0" fontId="110" fillId="0" borderId="0" xfId="44" quotePrefix="1" applyFont="1" applyAlignment="1">
      <alignment horizontal="justify" vertical="top" wrapText="1"/>
    </xf>
    <xf numFmtId="4" fontId="124" fillId="0" borderId="0" xfId="44" applyNumberFormat="1" applyFont="1" applyAlignment="1">
      <alignment horizontal="center"/>
    </xf>
    <xf numFmtId="0" fontId="114" fillId="0" borderId="0" xfId="44" applyFont="1"/>
    <xf numFmtId="3" fontId="126" fillId="0" borderId="0" xfId="44" applyNumberFormat="1" applyFont="1"/>
    <xf numFmtId="0" fontId="108" fillId="0" borderId="0" xfId="44" applyFont="1" applyProtection="1">
      <protection locked="0"/>
    </xf>
    <xf numFmtId="0" fontId="134" fillId="0" borderId="0" xfId="44" applyFont="1"/>
    <xf numFmtId="0" fontId="135" fillId="0" borderId="0" xfId="44" quotePrefix="1" applyFont="1" applyAlignment="1">
      <alignment horizontal="justify" vertical="top" wrapText="1"/>
    </xf>
    <xf numFmtId="0" fontId="124" fillId="0" borderId="0" xfId="44" applyFont="1" applyAlignment="1">
      <alignment horizontal="justify" vertical="top" wrapText="1"/>
    </xf>
    <xf numFmtId="0" fontId="136" fillId="0" borderId="0" xfId="44" applyFont="1" applyAlignment="1">
      <alignment horizontal="justify" vertical="top" wrapText="1"/>
    </xf>
    <xf numFmtId="3" fontId="27" fillId="0" borderId="0" xfId="49" applyNumberFormat="1" applyFont="1" applyAlignment="1">
      <alignment horizontal="center"/>
    </xf>
    <xf numFmtId="0" fontId="138" fillId="0" borderId="0" xfId="44" applyFont="1" applyAlignment="1">
      <alignment horizontal="left"/>
    </xf>
    <xf numFmtId="0" fontId="116" fillId="0" borderId="0" xfId="44" quotePrefix="1" applyFont="1" applyAlignment="1">
      <alignment horizontal="justify" vertical="top" wrapText="1"/>
    </xf>
    <xf numFmtId="3" fontId="138" fillId="0" borderId="0" xfId="44" applyNumberFormat="1" applyFont="1"/>
    <xf numFmtId="0" fontId="138" fillId="0" borderId="0" xfId="44" applyFont="1"/>
    <xf numFmtId="0" fontId="138" fillId="0" borderId="0" xfId="44" applyFont="1" applyAlignment="1">
      <alignment horizontal="center"/>
    </xf>
    <xf numFmtId="3" fontId="138" fillId="0" borderId="0" xfId="44" applyNumberFormat="1" applyFont="1" applyAlignment="1">
      <alignment horizontal="right"/>
    </xf>
    <xf numFmtId="0" fontId="116" fillId="0" borderId="0" xfId="44" applyFont="1" applyAlignment="1">
      <alignment horizontal="justify" vertical="top" wrapText="1"/>
    </xf>
    <xf numFmtId="4" fontId="70" fillId="0" borderId="0" xfId="44" applyNumberFormat="1" applyFont="1"/>
    <xf numFmtId="174" fontId="70" fillId="0" borderId="0" xfId="44" applyNumberFormat="1" applyFont="1"/>
    <xf numFmtId="0" fontId="105" fillId="0" borderId="0" xfId="44" applyAlignment="1">
      <alignment vertical="top" wrapText="1"/>
    </xf>
    <xf numFmtId="0" fontId="115" fillId="0" borderId="0" xfId="50" applyFont="1"/>
    <xf numFmtId="4" fontId="70" fillId="0" borderId="13" xfId="51" applyNumberFormat="1" applyFont="1" applyBorder="1" applyProtection="1">
      <protection locked="0"/>
    </xf>
    <xf numFmtId="3" fontId="70" fillId="0" borderId="0" xfId="51" applyNumberFormat="1" applyFont="1" applyProtection="1">
      <protection locked="0"/>
    </xf>
    <xf numFmtId="0" fontId="27" fillId="0" borderId="0" xfId="52" applyFont="1" applyAlignment="1">
      <alignment horizontal="center"/>
    </xf>
    <xf numFmtId="3" fontId="27" fillId="0" borderId="0" xfId="52" applyNumberFormat="1" applyFont="1" applyAlignment="1">
      <alignment horizontal="center"/>
    </xf>
    <xf numFmtId="0" fontId="139" fillId="0" borderId="0" xfId="50" applyFont="1" applyAlignment="1">
      <alignment horizontal="left"/>
    </xf>
    <xf numFmtId="0" fontId="115" fillId="0" borderId="0" xfId="50" quotePrefix="1" applyFont="1" applyAlignment="1">
      <alignment horizontal="justify" vertical="top" wrapText="1"/>
    </xf>
    <xf numFmtId="0" fontId="111" fillId="0" borderId="0" xfId="50" applyFont="1" applyAlignment="1">
      <alignment horizontal="left" vertical="top"/>
    </xf>
    <xf numFmtId="0" fontId="112" fillId="0" borderId="0" xfId="52" applyFont="1"/>
    <xf numFmtId="3" fontId="112" fillId="0" borderId="0" xfId="52" applyNumberFormat="1" applyFont="1"/>
    <xf numFmtId="0" fontId="140" fillId="0" borderId="0" xfId="52" applyFont="1" applyAlignment="1" applyProtection="1">
      <alignment horizontal="center"/>
      <protection locked="0"/>
    </xf>
    <xf numFmtId="0" fontId="27" fillId="0" borderId="0" xfId="52" applyFont="1" applyProtection="1">
      <protection locked="0"/>
    </xf>
    <xf numFmtId="3" fontId="131" fillId="0" borderId="0" xfId="52" applyNumberFormat="1" applyFont="1" applyAlignment="1">
      <alignment horizontal="center"/>
    </xf>
    <xf numFmtId="0" fontId="114" fillId="0" borderId="0" xfId="52" applyFont="1" applyAlignment="1">
      <alignment horizontal="left"/>
    </xf>
    <xf numFmtId="0" fontId="115" fillId="0" borderId="0" xfId="50" applyFont="1" applyAlignment="1">
      <alignment horizontal="justify" vertical="top" wrapText="1"/>
    </xf>
    <xf numFmtId="0" fontId="118" fillId="0" borderId="0" xfId="52" applyFont="1" applyAlignment="1">
      <alignment horizontal="left" vertical="top"/>
    </xf>
    <xf numFmtId="0" fontId="126" fillId="0" borderId="0" xfId="50" applyFont="1" applyAlignment="1">
      <alignment horizontal="left" vertical="top"/>
    </xf>
    <xf numFmtId="0" fontId="110" fillId="0" borderId="0" xfId="48">
      <alignment vertical="top" wrapText="1"/>
    </xf>
    <xf numFmtId="4" fontId="70" fillId="0" borderId="13" xfId="53" applyNumberFormat="1" applyFont="1" applyBorder="1" applyProtection="1">
      <protection locked="0"/>
    </xf>
    <xf numFmtId="3" fontId="70" fillId="0" borderId="0" xfId="53" applyNumberFormat="1" applyFont="1" applyProtection="1">
      <protection locked="0"/>
    </xf>
    <xf numFmtId="0" fontId="27" fillId="0" borderId="0" xfId="48" applyFont="1" applyAlignment="1">
      <alignment horizontal="center"/>
    </xf>
    <xf numFmtId="3" fontId="27" fillId="0" borderId="0" xfId="42" applyNumberFormat="1" applyFont="1" applyAlignment="1">
      <alignment horizontal="center"/>
    </xf>
    <xf numFmtId="4" fontId="125" fillId="0" borderId="0" xfId="48" applyNumberFormat="1" applyFont="1" applyAlignment="1">
      <alignment wrapText="1"/>
    </xf>
    <xf numFmtId="3" fontId="52" fillId="0" borderId="0" xfId="48" applyNumberFormat="1" applyFont="1" applyAlignment="1">
      <alignment horizontal="center" wrapText="1"/>
    </xf>
    <xf numFmtId="0" fontId="96" fillId="0" borderId="0" xfId="44" quotePrefix="1" applyFont="1" applyAlignment="1">
      <alignment horizontal="left" vertical="top" wrapText="1"/>
    </xf>
    <xf numFmtId="0" fontId="141" fillId="0" borderId="0" xfId="44" applyFont="1" applyAlignment="1">
      <alignment horizontal="center"/>
    </xf>
    <xf numFmtId="0" fontId="142" fillId="0" borderId="0" xfId="44" applyFont="1" applyAlignment="1">
      <alignment horizontal="center"/>
    </xf>
    <xf numFmtId="0" fontId="96" fillId="0" borderId="0" xfId="48" quotePrefix="1" applyFont="1" applyAlignment="1">
      <alignment horizontal="left" vertical="top" wrapText="1"/>
    </xf>
    <xf numFmtId="0" fontId="142" fillId="0" borderId="0" xfId="48" applyFont="1" applyAlignment="1">
      <alignment horizontal="center"/>
    </xf>
    <xf numFmtId="0" fontId="114" fillId="0" borderId="0" xfId="48" applyFont="1" applyAlignment="1">
      <alignment horizontal="justify" vertical="top" wrapText="1"/>
    </xf>
    <xf numFmtId="0" fontId="96" fillId="0" borderId="0" xfId="48" applyFont="1">
      <alignment vertical="top" wrapText="1"/>
    </xf>
    <xf numFmtId="0" fontId="145" fillId="0" borderId="0" xfId="48" applyFont="1">
      <alignment vertical="top" wrapText="1"/>
    </xf>
    <xf numFmtId="0" fontId="146" fillId="0" borderId="0" xfId="44" applyFont="1" applyAlignment="1">
      <alignment horizontal="justify" vertical="top" wrapText="1"/>
    </xf>
    <xf numFmtId="0" fontId="147" fillId="0" borderId="0" xfId="44" applyFont="1"/>
    <xf numFmtId="4" fontId="147" fillId="0" borderId="0" xfId="44" applyNumberFormat="1" applyFont="1"/>
    <xf numFmtId="4" fontId="144" fillId="0" borderId="0" xfId="44" applyNumberFormat="1" applyFont="1" applyAlignment="1">
      <alignment horizontal="center"/>
    </xf>
    <xf numFmtId="0" fontId="144" fillId="0" borderId="0" xfId="44" applyFont="1" applyAlignment="1">
      <alignment horizontal="center"/>
    </xf>
    <xf numFmtId="0" fontId="147" fillId="0" borderId="0" xfId="44" applyFont="1" applyAlignment="1">
      <alignment horizontal="right" vertical="top"/>
    </xf>
    <xf numFmtId="0" fontId="148" fillId="0" borderId="0" xfId="48" applyFont="1">
      <alignment vertical="top" wrapText="1"/>
    </xf>
    <xf numFmtId="0" fontId="52" fillId="0" borderId="0" xfId="48" applyFont="1" applyAlignment="1">
      <alignment wrapText="1"/>
    </xf>
    <xf numFmtId="0" fontId="141" fillId="0" borderId="0" xfId="48" applyFont="1" applyAlignment="1">
      <alignment horizontal="center"/>
    </xf>
    <xf numFmtId="0" fontId="144" fillId="0" borderId="0" xfId="44" applyFont="1" applyAlignment="1">
      <alignment horizontal="left" vertical="top" wrapText="1"/>
    </xf>
    <xf numFmtId="0" fontId="152" fillId="0" borderId="0" xfId="44" quotePrefix="1" applyFont="1" applyAlignment="1">
      <alignment horizontal="justify" vertical="top" wrapText="1"/>
    </xf>
    <xf numFmtId="0" fontId="153" fillId="0" borderId="0" xfId="44" applyFont="1" applyAlignment="1">
      <alignment horizontal="center"/>
    </xf>
    <xf numFmtId="0" fontId="153" fillId="0" borderId="0" xfId="44" applyFont="1" applyAlignment="1">
      <alignment wrapText="1"/>
    </xf>
    <xf numFmtId="0" fontId="96" fillId="0" borderId="0" xfId="44" applyFont="1" applyAlignment="1">
      <alignment horizontal="center" vertical="top"/>
    </xf>
    <xf numFmtId="4" fontId="27" fillId="0" borderId="0" xfId="44" applyNumberFormat="1" applyFont="1" applyAlignment="1">
      <alignment horizontal="right"/>
    </xf>
    <xf numFmtId="4" fontId="96" fillId="0" borderId="0" xfId="44" applyNumberFormat="1" applyFont="1"/>
    <xf numFmtId="3" fontId="153" fillId="0" borderId="0" xfId="44" applyNumberFormat="1" applyFont="1" applyAlignment="1">
      <alignment horizontal="right"/>
    </xf>
    <xf numFmtId="0" fontId="96" fillId="0" borderId="0" xfId="44" applyFont="1" applyAlignment="1">
      <alignment vertical="center"/>
    </xf>
    <xf numFmtId="0" fontId="112" fillId="0" borderId="0" xfId="44" quotePrefix="1" applyFont="1" applyAlignment="1">
      <alignment horizontal="justify" vertical="top" wrapText="1"/>
    </xf>
    <xf numFmtId="0" fontId="154" fillId="0" borderId="0" xfId="44" applyFont="1" applyAlignment="1">
      <alignment horizontal="justify" vertical="top" wrapText="1"/>
    </xf>
    <xf numFmtId="0" fontId="112" fillId="0" borderId="0" xfId="44" applyFont="1" applyAlignment="1">
      <alignment horizontal="left"/>
    </xf>
    <xf numFmtId="0" fontId="110" fillId="0" borderId="0" xfId="44" applyFont="1" applyAlignment="1">
      <alignment vertical="top" wrapText="1"/>
    </xf>
    <xf numFmtId="4" fontId="96" fillId="0" borderId="0" xfId="44" applyNumberFormat="1" applyFont="1" applyAlignment="1">
      <alignment horizontal="right"/>
    </xf>
    <xf numFmtId="0" fontId="102" fillId="0" borderId="0" xfId="44" applyFont="1" applyAlignment="1">
      <alignment horizontal="center" wrapText="1"/>
    </xf>
    <xf numFmtId="0" fontId="155" fillId="0" borderId="0" xfId="44" applyFont="1" applyAlignment="1" applyProtection="1">
      <alignment horizontal="left" vertical="top" wrapText="1"/>
      <protection locked="0"/>
    </xf>
    <xf numFmtId="0" fontId="102" fillId="0" borderId="0" xfId="44" applyFont="1" applyAlignment="1">
      <alignment horizontal="center"/>
    </xf>
    <xf numFmtId="3" fontId="27" fillId="0" borderId="0" xfId="44" applyNumberFormat="1" applyFont="1" applyAlignment="1">
      <alignment horizontal="center" vertical="center"/>
    </xf>
    <xf numFmtId="0" fontId="27" fillId="0" borderId="0" xfId="44" applyFont="1" applyAlignment="1">
      <alignment horizontal="left"/>
    </xf>
    <xf numFmtId="3" fontId="115" fillId="0" borderId="0" xfId="44" applyNumberFormat="1" applyFont="1" applyAlignment="1">
      <alignment horizontal="center"/>
    </xf>
    <xf numFmtId="3" fontId="115" fillId="0" borderId="0" xfId="44" applyNumberFormat="1" applyFont="1" applyAlignment="1">
      <alignment horizontal="right"/>
    </xf>
    <xf numFmtId="0" fontId="156" fillId="0" borderId="0" xfId="44" applyFont="1" applyAlignment="1">
      <alignment horizontal="justify" vertical="top" wrapText="1"/>
    </xf>
    <xf numFmtId="0" fontId="96" fillId="0" borderId="0" xfId="54" applyFont="1"/>
    <xf numFmtId="4" fontId="96" fillId="0" borderId="0" xfId="54" applyNumberFormat="1" applyFont="1" applyAlignment="1">
      <alignment horizontal="right"/>
    </xf>
    <xf numFmtId="0" fontId="27" fillId="0" borderId="0" xfId="49" applyFont="1" applyAlignment="1">
      <alignment horizontal="center"/>
    </xf>
    <xf numFmtId="174" fontId="70" fillId="0" borderId="0" xfId="44" applyNumberFormat="1" applyFont="1" applyAlignment="1">
      <alignment horizontal="center"/>
    </xf>
    <xf numFmtId="0" fontId="108" fillId="0" borderId="0" xfId="55" applyFont="1" applyAlignment="1">
      <alignment horizontal="center"/>
    </xf>
    <xf numFmtId="3" fontId="108" fillId="0" borderId="0" xfId="55" applyNumberFormat="1" applyFont="1" applyAlignment="1">
      <alignment horizontal="center"/>
    </xf>
    <xf numFmtId="0" fontId="108" fillId="0" borderId="0" xfId="55" applyFont="1"/>
    <xf numFmtId="0" fontId="157" fillId="0" borderId="0" xfId="55" applyFont="1" applyAlignment="1">
      <alignment horizontal="justify" vertical="top" wrapText="1"/>
    </xf>
    <xf numFmtId="0" fontId="111" fillId="0" borderId="0" xfId="55" applyFont="1" applyAlignment="1">
      <alignment horizontal="left" vertical="top"/>
    </xf>
    <xf numFmtId="0" fontId="115" fillId="0" borderId="0" xfId="55" applyFont="1" applyAlignment="1">
      <alignment horizontal="justify" vertical="top" wrapText="1"/>
    </xf>
    <xf numFmtId="0" fontId="51" fillId="0" borderId="0" xfId="44" applyFont="1" applyAlignment="1">
      <alignment horizontal="center"/>
    </xf>
    <xf numFmtId="3" fontId="51" fillId="0" borderId="0" xfId="44" applyNumberFormat="1" applyFont="1" applyAlignment="1">
      <alignment horizontal="center"/>
    </xf>
    <xf numFmtId="0" fontId="139" fillId="0" borderId="0" xfId="44" applyFont="1" applyAlignment="1">
      <alignment horizontal="left"/>
    </xf>
    <xf numFmtId="0" fontId="51" fillId="0" borderId="0" xfId="44" applyFont="1" applyAlignment="1">
      <alignment horizontal="left" wrapText="1"/>
    </xf>
    <xf numFmtId="0" fontId="51" fillId="0" borderId="0" xfId="44" applyFont="1" applyAlignment="1">
      <alignment horizontal="left" vertical="top"/>
    </xf>
    <xf numFmtId="0" fontId="96" fillId="0" borderId="0" xfId="44" quotePrefix="1" applyFont="1" applyAlignment="1">
      <alignment horizontal="justify" vertical="top" wrapText="1"/>
    </xf>
    <xf numFmtId="0" fontId="51" fillId="0" borderId="0" xfId="44" applyFont="1" applyAlignment="1">
      <alignment horizontal="left"/>
    </xf>
    <xf numFmtId="0" fontId="112" fillId="0" borderId="0" xfId="44" applyFont="1" applyAlignment="1">
      <alignment horizontal="left" vertical="top"/>
    </xf>
    <xf numFmtId="2" fontId="116" fillId="0" borderId="0" xfId="44" applyNumberFormat="1" applyFont="1" applyAlignment="1">
      <alignment vertical="top" wrapText="1"/>
    </xf>
    <xf numFmtId="4" fontId="70" fillId="0" borderId="0" xfId="45" applyNumberFormat="1" applyFont="1" applyProtection="1">
      <protection locked="0"/>
    </xf>
    <xf numFmtId="4" fontId="115" fillId="0" borderId="0" xfId="44" applyNumberFormat="1" applyFont="1"/>
    <xf numFmtId="2" fontId="27" fillId="0" borderId="0" xfId="44" applyNumberFormat="1" applyFont="1" applyAlignment="1">
      <alignment vertical="top" wrapText="1"/>
    </xf>
    <xf numFmtId="0" fontId="158" fillId="0" borderId="0" xfId="44" applyFont="1" applyAlignment="1">
      <alignment horizontal="left"/>
    </xf>
    <xf numFmtId="0" fontId="112" fillId="0" borderId="0" xfId="44" quotePrefix="1" applyFont="1" applyAlignment="1">
      <alignment horizontal="left"/>
    </xf>
    <xf numFmtId="0" fontId="158" fillId="0" borderId="0" xfId="44" applyFont="1" applyAlignment="1">
      <alignment vertical="top" wrapText="1"/>
    </xf>
    <xf numFmtId="0" fontId="110" fillId="0" borderId="0" xfId="44" applyFont="1"/>
    <xf numFmtId="4" fontId="110" fillId="0" borderId="0" xfId="44" applyNumberFormat="1" applyFont="1" applyAlignment="1">
      <alignment horizontal="center"/>
    </xf>
    <xf numFmtId="4" fontId="158" fillId="0" borderId="0" xfId="44" applyNumberFormat="1" applyFont="1" applyAlignment="1">
      <alignment horizontal="center"/>
    </xf>
    <xf numFmtId="175" fontId="158" fillId="0" borderId="0" xfId="44" applyNumberFormat="1" applyFont="1" applyAlignment="1">
      <alignment horizontal="center"/>
    </xf>
    <xf numFmtId="0" fontId="158" fillId="0" borderId="0" xfId="44" applyFont="1" applyAlignment="1">
      <alignment horizontal="center"/>
    </xf>
    <xf numFmtId="1" fontId="108" fillId="0" borderId="0" xfId="44" applyNumberFormat="1" applyFont="1" applyAlignment="1">
      <alignment horizontal="center"/>
    </xf>
    <xf numFmtId="0" fontId="112" fillId="0" borderId="0" xfId="44" applyFont="1" applyAlignment="1">
      <alignment horizontal="center" vertical="top" wrapText="1"/>
    </xf>
    <xf numFmtId="0" fontId="98" fillId="0" borderId="0" xfId="44" applyFont="1" applyAlignment="1">
      <alignment horizontal="justify" wrapText="1"/>
    </xf>
    <xf numFmtId="0" fontId="115" fillId="0" borderId="0" xfId="44" applyFont="1" applyAlignment="1" applyProtection="1">
      <alignment horizontal="left" vertical="top" wrapText="1"/>
      <protection locked="0"/>
    </xf>
    <xf numFmtId="0" fontId="96" fillId="0" borderId="0" xfId="44" quotePrefix="1" applyFont="1" applyAlignment="1">
      <alignment vertical="top" wrapText="1"/>
    </xf>
    <xf numFmtId="0" fontId="153" fillId="0" borderId="0" xfId="44" applyFont="1"/>
    <xf numFmtId="4" fontId="153" fillId="0" borderId="0" xfId="44" applyNumberFormat="1" applyFont="1" applyAlignment="1">
      <alignment horizontal="right"/>
    </xf>
    <xf numFmtId="0" fontId="159" fillId="0" borderId="0" xfId="44" applyFont="1" applyAlignment="1">
      <alignment horizontal="left" vertical="top"/>
    </xf>
    <xf numFmtId="0" fontId="115" fillId="0" borderId="0" xfId="44" quotePrefix="1" applyFont="1" applyAlignment="1">
      <alignment horizontal="left" vertical="top"/>
    </xf>
    <xf numFmtId="49" fontId="110" fillId="0" borderId="0" xfId="44" applyNumberFormat="1" applyFont="1" applyAlignment="1">
      <alignment horizontal="left" vertical="top" wrapText="1"/>
    </xf>
    <xf numFmtId="0" fontId="154" fillId="0" borderId="0" xfId="44" applyFont="1" applyAlignment="1">
      <alignment horizontal="left"/>
    </xf>
    <xf numFmtId="0" fontId="106" fillId="0" borderId="0" xfId="44" applyFont="1" applyAlignment="1">
      <alignment horizontal="justify" vertical="top" wrapText="1"/>
    </xf>
    <xf numFmtId="0" fontId="110" fillId="0" borderId="0" xfId="43" applyFont="1"/>
    <xf numFmtId="4" fontId="125" fillId="0" borderId="0" xfId="43" applyNumberFormat="1" applyFont="1" applyAlignment="1">
      <alignment horizontal="center"/>
    </xf>
    <xf numFmtId="0" fontId="96" fillId="0" borderId="0" xfId="43" applyFont="1" applyAlignment="1">
      <alignment horizontal="center"/>
    </xf>
    <xf numFmtId="3" fontId="96" fillId="0" borderId="0" xfId="43" applyNumberFormat="1" applyFont="1" applyAlignment="1">
      <alignment horizontal="center"/>
    </xf>
    <xf numFmtId="0" fontId="96" fillId="0" borderId="0" xfId="43" applyFont="1"/>
    <xf numFmtId="0" fontId="110" fillId="0" borderId="0" xfId="43" applyFont="1" applyAlignment="1">
      <alignment horizontal="left" vertical="top" wrapText="1"/>
    </xf>
    <xf numFmtId="0" fontId="160" fillId="0" borderId="0" xfId="43" applyFont="1" applyAlignment="1">
      <alignment horizontal="left" vertical="top"/>
    </xf>
    <xf numFmtId="4" fontId="96" fillId="0" borderId="0" xfId="43" applyNumberFormat="1" applyFont="1" applyAlignment="1">
      <alignment horizontal="center"/>
    </xf>
    <xf numFmtId="0" fontId="161" fillId="0" borderId="0" xfId="43" quotePrefix="1" applyFont="1" applyAlignment="1">
      <alignment horizontal="left" vertical="top" wrapText="1"/>
    </xf>
    <xf numFmtId="0" fontId="160" fillId="0" borderId="0" xfId="43" applyFont="1" applyAlignment="1">
      <alignment vertical="top"/>
    </xf>
    <xf numFmtId="3" fontId="102" fillId="0" borderId="0" xfId="43" applyNumberFormat="1" applyFont="1" applyAlignment="1">
      <alignment horizontal="right"/>
    </xf>
    <xf numFmtId="0" fontId="102" fillId="0" borderId="0" xfId="43" applyFont="1"/>
    <xf numFmtId="0" fontId="161" fillId="0" borderId="0" xfId="43" applyFont="1" applyAlignment="1">
      <alignment horizontal="left" vertical="top" wrapText="1"/>
    </xf>
    <xf numFmtId="4" fontId="160" fillId="0" borderId="5" xfId="43" applyNumberFormat="1" applyFont="1" applyBorder="1" applyAlignment="1">
      <alignment horizontal="center"/>
    </xf>
    <xf numFmtId="173" fontId="96" fillId="0" borderId="0" xfId="43" applyNumberFormat="1" applyFont="1" applyAlignment="1">
      <alignment horizontal="center"/>
    </xf>
    <xf numFmtId="0" fontId="96" fillId="0" borderId="0" xfId="43" applyFont="1" applyAlignment="1">
      <alignment horizontal="left" vertical="top" wrapText="1"/>
    </xf>
    <xf numFmtId="4" fontId="125" fillId="2" borderId="13" xfId="43" applyNumberFormat="1" applyFont="1" applyFill="1" applyBorder="1" applyAlignment="1">
      <alignment horizontal="center"/>
    </xf>
    <xf numFmtId="0" fontId="72" fillId="0" borderId="0" xfId="43" applyFont="1" applyAlignment="1">
      <alignment horizontal="left" vertical="top" wrapText="1"/>
    </xf>
    <xf numFmtId="0" fontId="96" fillId="0" borderId="0" xfId="43" applyFont="1" applyAlignment="1">
      <alignment horizontal="left"/>
    </xf>
    <xf numFmtId="0" fontId="96" fillId="0" borderId="0" xfId="43" quotePrefix="1" applyFont="1" applyAlignment="1">
      <alignment horizontal="left" vertical="top" wrapText="1"/>
    </xf>
    <xf numFmtId="4" fontId="125" fillId="0" borderId="13" xfId="43" applyNumberFormat="1" applyFont="1" applyBorder="1" applyAlignment="1">
      <alignment horizontal="center"/>
    </xf>
    <xf numFmtId="4" fontId="160" fillId="0" borderId="0" xfId="43" applyNumberFormat="1" applyFont="1" applyAlignment="1">
      <alignment horizontal="center"/>
    </xf>
    <xf numFmtId="4" fontId="162" fillId="0" borderId="0" xfId="43" applyNumberFormat="1" applyFont="1" applyAlignment="1">
      <alignment horizontal="center"/>
    </xf>
    <xf numFmtId="0" fontId="163" fillId="0" borderId="0" xfId="43" applyFont="1" applyAlignment="1">
      <alignment horizontal="left" vertical="top" wrapText="1"/>
    </xf>
    <xf numFmtId="4" fontId="70" fillId="0" borderId="13" xfId="43" applyNumberFormat="1" applyFont="1" applyBorder="1" applyAlignment="1">
      <alignment horizontal="center"/>
    </xf>
    <xf numFmtId="0" fontId="27" fillId="0" borderId="0" xfId="43" applyFont="1"/>
    <xf numFmtId="0" fontId="27" fillId="0" borderId="0" xfId="43" applyFont="1" applyAlignment="1">
      <alignment horizontal="center"/>
    </xf>
    <xf numFmtId="3" fontId="27" fillId="0" borderId="0" xfId="43" applyNumberFormat="1" applyFont="1" applyAlignment="1">
      <alignment horizontal="center"/>
    </xf>
    <xf numFmtId="9" fontId="114" fillId="0" borderId="0" xfId="43" applyNumberFormat="1" applyFont="1"/>
    <xf numFmtId="0" fontId="114" fillId="0" borderId="0" xfId="43" applyFont="1" applyAlignment="1">
      <alignment horizontal="justify" vertical="top" wrapText="1"/>
    </xf>
    <xf numFmtId="0" fontId="119" fillId="0" borderId="0" xfId="43" applyFont="1" applyAlignment="1">
      <alignment horizontal="left" vertical="top"/>
    </xf>
    <xf numFmtId="3" fontId="164" fillId="0" borderId="0" xfId="43" applyNumberFormat="1" applyFont="1" applyAlignment="1">
      <alignment horizontal="center"/>
    </xf>
    <xf numFmtId="0" fontId="165" fillId="0" borderId="0" xfId="43" applyFont="1" applyAlignment="1">
      <alignment horizontal="center"/>
    </xf>
    <xf numFmtId="3" fontId="109" fillId="0" borderId="0" xfId="43" applyNumberFormat="1" applyFont="1" applyAlignment="1">
      <alignment horizontal="center"/>
    </xf>
    <xf numFmtId="0" fontId="96" fillId="0" borderId="0" xfId="40" applyAlignment="1">
      <alignment horizontal="justify" vertical="top" wrapText="1"/>
    </xf>
    <xf numFmtId="0" fontId="27" fillId="0" borderId="0" xfId="43" quotePrefix="1" applyFont="1" applyAlignment="1">
      <alignment horizontal="justify" vertical="top" wrapText="1"/>
    </xf>
    <xf numFmtId="0" fontId="166" fillId="0" borderId="0" xfId="43" applyFont="1" applyAlignment="1">
      <alignment horizontal="justify" vertical="top" wrapText="1"/>
    </xf>
    <xf numFmtId="0" fontId="27" fillId="0" borderId="0" xfId="43" applyFont="1" applyAlignment="1">
      <alignment horizontal="justify" vertical="top" wrapText="1"/>
    </xf>
    <xf numFmtId="49" fontId="96" fillId="0" borderId="0" xfId="43" applyNumberFormat="1" applyFont="1" applyAlignment="1">
      <alignment horizontal="left" vertical="top" wrapText="1"/>
    </xf>
    <xf numFmtId="4" fontId="125" fillId="0" borderId="13" xfId="40" applyNumberFormat="1" applyFont="1" applyBorder="1" applyAlignment="1">
      <alignment horizontal="center"/>
    </xf>
    <xf numFmtId="4" fontId="125" fillId="0" borderId="0" xfId="40" applyNumberFormat="1" applyFont="1" applyAlignment="1">
      <alignment horizontal="center"/>
    </xf>
    <xf numFmtId="0" fontId="96" fillId="0" borderId="0" xfId="40" applyAlignment="1">
      <alignment horizontal="center"/>
    </xf>
    <xf numFmtId="3" fontId="96" fillId="0" borderId="0" xfId="40" applyNumberFormat="1" applyAlignment="1">
      <alignment horizontal="center"/>
    </xf>
    <xf numFmtId="0" fontId="96" fillId="0" borderId="0" xfId="40" applyAlignment="1">
      <alignment horizontal="left"/>
    </xf>
    <xf numFmtId="0" fontId="96" fillId="0" borderId="0" xfId="43" applyFont="1" applyAlignment="1">
      <alignment horizontal="justify" vertical="top" wrapText="1"/>
    </xf>
    <xf numFmtId="0" fontId="96" fillId="0" borderId="0" xfId="43" quotePrefix="1" applyFont="1" applyAlignment="1">
      <alignment horizontal="justify" vertical="top" wrapText="1"/>
    </xf>
    <xf numFmtId="0" fontId="163" fillId="0" borderId="0" xfId="43" applyFont="1" applyAlignment="1">
      <alignment horizontal="justify" vertical="top" wrapText="1"/>
    </xf>
    <xf numFmtId="49" fontId="110" fillId="0" borderId="0" xfId="43" applyNumberFormat="1" applyFont="1" applyAlignment="1">
      <alignment horizontal="justify" vertical="top" wrapText="1"/>
    </xf>
    <xf numFmtId="0" fontId="51" fillId="0" borderId="0" xfId="56" quotePrefix="1" applyFont="1" applyAlignment="1">
      <alignment horizontal="justify" vertical="top" wrapText="1"/>
    </xf>
    <xf numFmtId="0" fontId="51" fillId="0" borderId="0" xfId="56" applyFont="1" applyAlignment="1">
      <alignment horizontal="justify" vertical="top" wrapText="1"/>
    </xf>
    <xf numFmtId="0" fontId="96" fillId="0" borderId="0" xfId="57" quotePrefix="1" applyAlignment="1">
      <alignment horizontal="justify" vertical="top" wrapText="1"/>
    </xf>
    <xf numFmtId="4" fontId="70" fillId="0" borderId="0" xfId="43" applyNumberFormat="1" applyFont="1" applyAlignment="1">
      <alignment horizontal="center"/>
    </xf>
    <xf numFmtId="0" fontId="27" fillId="0" borderId="0" xfId="43" applyFont="1" applyAlignment="1">
      <alignment horizontal="left"/>
    </xf>
    <xf numFmtId="0" fontId="135" fillId="0" borderId="0" xfId="43" applyFont="1" applyAlignment="1">
      <alignment horizontal="center"/>
    </xf>
    <xf numFmtId="0" fontId="168" fillId="0" borderId="0" xfId="43" applyFont="1" applyAlignment="1">
      <alignment horizontal="left" vertical="top" wrapText="1"/>
    </xf>
    <xf numFmtId="0" fontId="96" fillId="0" borderId="0" xfId="44" applyFont="1" applyAlignment="1">
      <alignment horizontal="left" vertical="top" wrapText="1"/>
    </xf>
    <xf numFmtId="0" fontId="169" fillId="0" borderId="0" xfId="43" applyFont="1"/>
    <xf numFmtId="0" fontId="163" fillId="0" borderId="0" xfId="43" quotePrefix="1" applyFont="1" applyAlignment="1">
      <alignment horizontal="left" vertical="top" wrapText="1"/>
    </xf>
    <xf numFmtId="0" fontId="125" fillId="0" borderId="0" xfId="43" quotePrefix="1" applyFont="1" applyAlignment="1">
      <alignment horizontal="left" vertical="top" wrapText="1"/>
    </xf>
    <xf numFmtId="0" fontId="170" fillId="0" borderId="0" xfId="43" quotePrefix="1" applyFont="1" applyAlignment="1">
      <alignment horizontal="left" vertical="top" wrapText="1"/>
    </xf>
    <xf numFmtId="0" fontId="72" fillId="0" borderId="0" xfId="43" quotePrefix="1" applyFont="1" applyAlignment="1">
      <alignment horizontal="left" vertical="top" wrapText="1"/>
    </xf>
    <xf numFmtId="0" fontId="171" fillId="0" borderId="0" xfId="43" applyFont="1" applyAlignment="1">
      <alignment horizontal="left" vertical="top" wrapText="1"/>
    </xf>
    <xf numFmtId="0" fontId="107" fillId="0" borderId="0" xfId="43" applyFont="1" applyAlignment="1">
      <alignment horizontal="left" vertical="top" wrapText="1"/>
    </xf>
    <xf numFmtId="4" fontId="96" fillId="0" borderId="31" xfId="43" applyNumberFormat="1" applyFont="1" applyBorder="1" applyAlignment="1">
      <alignment horizontal="center" vertical="center" wrapText="1"/>
    </xf>
    <xf numFmtId="4" fontId="96" fillId="0" borderId="29" xfId="43" applyNumberFormat="1" applyFont="1" applyBorder="1" applyAlignment="1">
      <alignment horizontal="center" vertical="center" wrapText="1"/>
    </xf>
    <xf numFmtId="4" fontId="96" fillId="0" borderId="36" xfId="43" applyNumberFormat="1" applyFont="1" applyBorder="1" applyAlignment="1">
      <alignment horizontal="center" vertical="center" wrapText="1"/>
    </xf>
    <xf numFmtId="0" fontId="96" fillId="0" borderId="30" xfId="43" applyFont="1" applyBorder="1" applyAlignment="1">
      <alignment horizontal="center" vertical="center" wrapText="1"/>
    </xf>
    <xf numFmtId="3" fontId="96" fillId="0" borderId="36" xfId="43" applyNumberFormat="1" applyFont="1" applyBorder="1" applyAlignment="1">
      <alignment horizontal="center" vertical="center" wrapText="1"/>
    </xf>
    <xf numFmtId="0" fontId="96" fillId="0" borderId="36" xfId="43" applyFont="1" applyBorder="1" applyAlignment="1">
      <alignment horizontal="center" vertical="center"/>
    </xf>
    <xf numFmtId="0" fontId="96" fillId="0" borderId="36" xfId="43" applyFont="1" applyBorder="1" applyAlignment="1">
      <alignment horizontal="left" vertical="center" wrapText="1"/>
    </xf>
    <xf numFmtId="0" fontId="96" fillId="0" borderId="29" xfId="43" applyFont="1" applyBorder="1" applyAlignment="1">
      <alignment horizontal="left" vertical="center"/>
    </xf>
    <xf numFmtId="0" fontId="120" fillId="0" borderId="0" xfId="43" quotePrefix="1" applyFont="1" applyAlignment="1">
      <alignment horizontal="left" vertical="top" wrapText="1"/>
    </xf>
    <xf numFmtId="0" fontId="120" fillId="0" borderId="0" xfId="43" applyFont="1" applyAlignment="1">
      <alignment horizontal="left" vertical="top" wrapText="1"/>
    </xf>
    <xf numFmtId="0" fontId="161" fillId="0" borderId="0" xfId="43" applyFont="1"/>
    <xf numFmtId="0" fontId="110" fillId="0" borderId="0" xfId="43" applyFont="1" applyAlignment="1">
      <alignment horizontal="justify" vertical="top" wrapText="1"/>
    </xf>
    <xf numFmtId="0" fontId="161" fillId="0" borderId="0" xfId="43" quotePrefix="1" applyFont="1" applyAlignment="1">
      <alignment horizontal="justify" vertical="top" wrapText="1"/>
    </xf>
    <xf numFmtId="0" fontId="161" fillId="0" borderId="0" xfId="43" applyFont="1" applyAlignment="1">
      <alignment horizontal="justify" vertical="top" wrapText="1"/>
    </xf>
    <xf numFmtId="0" fontId="72" fillId="0" borderId="0" xfId="43" applyFont="1" applyAlignment="1">
      <alignment horizontal="justify" vertical="top" wrapText="1"/>
    </xf>
    <xf numFmtId="4" fontId="70" fillId="0" borderId="13" xfId="40" applyNumberFormat="1" applyFont="1" applyBorder="1" applyAlignment="1">
      <alignment horizontal="center"/>
    </xf>
    <xf numFmtId="4" fontId="70" fillId="0" borderId="0" xfId="40" applyNumberFormat="1" applyFont="1" applyAlignment="1">
      <alignment horizontal="center"/>
    </xf>
    <xf numFmtId="0" fontId="74" fillId="0" borderId="0" xfId="40" applyFont="1" applyAlignment="1">
      <alignment horizontal="center"/>
    </xf>
    <xf numFmtId="3" fontId="27" fillId="0" borderId="0" xfId="40" applyNumberFormat="1" applyFont="1" applyAlignment="1">
      <alignment horizontal="center"/>
    </xf>
    <xf numFmtId="0" fontId="27" fillId="0" borderId="0" xfId="40" applyFont="1" applyAlignment="1">
      <alignment horizontal="left"/>
    </xf>
    <xf numFmtId="0" fontId="27" fillId="0" borderId="0" xfId="40" applyFont="1" applyAlignment="1">
      <alignment horizontal="center"/>
    </xf>
    <xf numFmtId="4" fontId="70" fillId="0" borderId="13" xfId="58" applyNumberFormat="1" applyFont="1" applyBorder="1" applyAlignment="1">
      <alignment horizontal="center"/>
    </xf>
    <xf numFmtId="0" fontId="97" fillId="0" borderId="0" xfId="58" applyFont="1"/>
    <xf numFmtId="0" fontId="51" fillId="0" borderId="0" xfId="58" applyFont="1" applyAlignment="1">
      <alignment horizontal="center"/>
    </xf>
    <xf numFmtId="3" fontId="51" fillId="0" borderId="0" xfId="58" applyNumberFormat="1" applyFont="1" applyAlignment="1">
      <alignment horizontal="center"/>
    </xf>
    <xf numFmtId="3" fontId="52" fillId="0" borderId="0" xfId="58" applyNumberFormat="1" applyFont="1" applyAlignment="1">
      <alignment horizontal="center"/>
    </xf>
    <xf numFmtId="0" fontId="114" fillId="0" borderId="0" xfId="58" quotePrefix="1" applyFont="1" applyAlignment="1">
      <alignment horizontal="justify" vertical="top" wrapText="1"/>
    </xf>
    <xf numFmtId="0" fontId="114" fillId="0" borderId="0" xfId="58" applyFont="1" applyAlignment="1">
      <alignment horizontal="justify" vertical="top" wrapText="1"/>
    </xf>
    <xf numFmtId="0" fontId="176" fillId="0" borderId="0" xfId="58" applyFont="1" applyAlignment="1">
      <alignment horizontal="justify" vertical="top" wrapText="1"/>
    </xf>
    <xf numFmtId="0" fontId="110" fillId="6" borderId="0" xfId="43" applyFont="1" applyFill="1"/>
    <xf numFmtId="0" fontId="96" fillId="0" borderId="0" xfId="40" quotePrefix="1" applyAlignment="1">
      <alignment horizontal="justify" vertical="top" wrapText="1"/>
    </xf>
    <xf numFmtId="16" fontId="160" fillId="0" borderId="0" xfId="43" quotePrefix="1" applyNumberFormat="1" applyFont="1" applyAlignment="1">
      <alignment horizontal="left" vertical="top"/>
    </xf>
    <xf numFmtId="0" fontId="110" fillId="0" borderId="0" xfId="40" applyFont="1"/>
    <xf numFmtId="0" fontId="139" fillId="0" borderId="0" xfId="43" applyFont="1" applyAlignment="1">
      <alignment horizontal="left"/>
    </xf>
    <xf numFmtId="0" fontId="160" fillId="0" borderId="0" xfId="40" applyFont="1" applyAlignment="1">
      <alignment horizontal="left" vertical="top"/>
    </xf>
    <xf numFmtId="0" fontId="96" fillId="0" borderId="0" xfId="40" applyAlignment="1">
      <alignment horizontal="left" vertical="top" wrapText="1"/>
    </xf>
    <xf numFmtId="0" fontId="96" fillId="0" borderId="0" xfId="40" quotePrefix="1" applyAlignment="1">
      <alignment horizontal="left" vertical="top" wrapText="1"/>
    </xf>
    <xf numFmtId="0" fontId="102" fillId="0" borderId="0" xfId="43" applyFont="1" applyAlignment="1">
      <alignment horizontal="justify" vertical="top" wrapText="1"/>
    </xf>
    <xf numFmtId="0" fontId="96" fillId="0" borderId="0" xfId="43" quotePrefix="1" applyFont="1" applyAlignment="1">
      <alignment horizontal="center"/>
    </xf>
    <xf numFmtId="0" fontId="107" fillId="0" borderId="0" xfId="43" applyFont="1" applyAlignment="1">
      <alignment horizontal="justify" vertical="top" wrapText="1"/>
    </xf>
    <xf numFmtId="4" fontId="125" fillId="0" borderId="31" xfId="43" applyNumberFormat="1" applyFont="1" applyBorder="1" applyAlignment="1">
      <alignment horizontal="center" vertical="top" wrapText="1"/>
    </xf>
    <xf numFmtId="4" fontId="110" fillId="0" borderId="29" xfId="43" applyNumberFormat="1" applyFont="1" applyBorder="1" applyAlignment="1">
      <alignment horizontal="center" vertical="top" wrapText="1"/>
    </xf>
    <xf numFmtId="4" fontId="110" fillId="0" borderId="36" xfId="43" applyNumberFormat="1" applyFont="1" applyBorder="1" applyAlignment="1">
      <alignment horizontal="center" vertical="top" wrapText="1"/>
    </xf>
    <xf numFmtId="0" fontId="110" fillId="0" borderId="30" xfId="43" applyFont="1" applyBorder="1" applyAlignment="1">
      <alignment horizontal="center" vertical="top" wrapText="1"/>
    </xf>
    <xf numFmtId="3" fontId="110" fillId="0" borderId="36" xfId="43" applyNumberFormat="1" applyFont="1" applyBorder="1" applyAlignment="1">
      <alignment horizontal="center" vertical="top" wrapText="1"/>
    </xf>
    <xf numFmtId="0" fontId="110" fillId="0" borderId="36" xfId="43" applyFont="1" applyBorder="1" applyAlignment="1">
      <alignment horizontal="left" vertical="top" wrapText="1"/>
    </xf>
    <xf numFmtId="0" fontId="125" fillId="0" borderId="29" xfId="43" applyFont="1" applyBorder="1" applyAlignment="1">
      <alignment horizontal="left" vertical="center"/>
    </xf>
    <xf numFmtId="0" fontId="120" fillId="0" borderId="0" xfId="43" quotePrefix="1" applyFont="1" applyAlignment="1">
      <alignment horizontal="justify" vertical="top" wrapText="1"/>
    </xf>
    <xf numFmtId="0" fontId="120" fillId="0" borderId="0" xfId="43" applyFont="1" applyAlignment="1">
      <alignment horizontal="justify" vertical="top" wrapText="1"/>
    </xf>
    <xf numFmtId="0" fontId="115" fillId="0" borderId="0" xfId="56" applyFont="1"/>
    <xf numFmtId="4" fontId="27" fillId="0" borderId="0" xfId="56" applyNumberFormat="1" applyFont="1" applyAlignment="1">
      <alignment horizontal="center"/>
    </xf>
    <xf numFmtId="0" fontId="27" fillId="0" borderId="0" xfId="56" applyFont="1" applyAlignment="1">
      <alignment horizontal="center"/>
    </xf>
    <xf numFmtId="3" fontId="27" fillId="0" borderId="0" xfId="56" applyNumberFormat="1" applyFont="1"/>
    <xf numFmtId="3" fontId="27" fillId="0" borderId="0" xfId="56" applyNumberFormat="1" applyFont="1" applyAlignment="1">
      <alignment horizontal="center"/>
    </xf>
    <xf numFmtId="0" fontId="27" fillId="0" borderId="0" xfId="56" applyFont="1"/>
    <xf numFmtId="0" fontId="27" fillId="0" borderId="0" xfId="56" applyFont="1" applyAlignment="1">
      <alignment horizontal="justify" vertical="top" wrapText="1"/>
    </xf>
    <xf numFmtId="0" fontId="118" fillId="0" borderId="0" xfId="56" applyFont="1" applyAlignment="1">
      <alignment horizontal="left" vertical="top"/>
    </xf>
    <xf numFmtId="4" fontId="114" fillId="0" borderId="0" xfId="56" applyNumberFormat="1" applyFont="1" applyAlignment="1">
      <alignment horizontal="center"/>
    </xf>
    <xf numFmtId="173" fontId="51" fillId="0" borderId="0" xfId="56" applyNumberFormat="1" applyFont="1" applyAlignment="1">
      <alignment horizontal="center"/>
    </xf>
    <xf numFmtId="3" fontId="51" fillId="0" borderId="0" xfId="56" applyNumberFormat="1" applyFont="1" applyAlignment="1">
      <alignment horizontal="center"/>
    </xf>
    <xf numFmtId="0" fontId="52" fillId="0" borderId="0" xfId="56" applyFont="1"/>
    <xf numFmtId="0" fontId="166" fillId="0" borderId="0" xfId="56" applyFont="1" applyAlignment="1">
      <alignment horizontal="justify" vertical="top" wrapText="1"/>
    </xf>
    <xf numFmtId="4" fontId="136" fillId="0" borderId="0" xfId="56" applyNumberFormat="1" applyFont="1" applyAlignment="1">
      <alignment horizontal="center"/>
    </xf>
    <xf numFmtId="4" fontId="136" fillId="0" borderId="5" xfId="56" applyNumberFormat="1" applyFont="1" applyBorder="1" applyAlignment="1">
      <alignment horizontal="center"/>
    </xf>
    <xf numFmtId="0" fontId="178" fillId="0" borderId="0" xfId="56" applyFont="1" applyAlignment="1">
      <alignment horizontal="justify" vertical="top" wrapText="1"/>
    </xf>
    <xf numFmtId="0" fontId="27" fillId="0" borderId="0" xfId="56" applyFont="1" applyAlignment="1">
      <alignment horizontal="left"/>
    </xf>
    <xf numFmtId="0" fontId="135" fillId="0" borderId="0" xfId="56" applyFont="1" applyAlignment="1">
      <alignment horizontal="justify" vertical="top" wrapText="1"/>
    </xf>
    <xf numFmtId="4" fontId="70" fillId="2" borderId="13" xfId="56" applyNumberFormat="1" applyFont="1" applyFill="1" applyBorder="1" applyAlignment="1">
      <alignment horizontal="center"/>
    </xf>
    <xf numFmtId="4" fontId="70" fillId="0" borderId="0" xfId="56" applyNumberFormat="1" applyFont="1" applyAlignment="1">
      <alignment horizontal="center"/>
    </xf>
    <xf numFmtId="0" fontId="119" fillId="0" borderId="0" xfId="56" applyFont="1" applyAlignment="1">
      <alignment horizontal="left" vertical="top"/>
    </xf>
    <xf numFmtId="4" fontId="140" fillId="0" borderId="0" xfId="56" applyNumberFormat="1" applyFont="1" applyAlignment="1">
      <alignment horizontal="center"/>
    </xf>
    <xf numFmtId="0" fontId="96" fillId="0" borderId="0" xfId="59" applyFont="1" applyAlignment="1">
      <alignment horizontal="justify" vertical="top" wrapText="1"/>
    </xf>
    <xf numFmtId="4" fontId="70" fillId="0" borderId="0" xfId="58" applyNumberFormat="1" applyFont="1" applyAlignment="1">
      <alignment horizontal="center"/>
    </xf>
    <xf numFmtId="0" fontId="27" fillId="0" borderId="0" xfId="58" applyFont="1" applyAlignment="1">
      <alignment horizontal="center"/>
    </xf>
    <xf numFmtId="3" fontId="27" fillId="0" borderId="0" xfId="58" applyNumberFormat="1" applyFont="1" applyAlignment="1">
      <alignment horizontal="center"/>
    </xf>
    <xf numFmtId="0" fontId="115" fillId="0" borderId="0" xfId="58" applyFont="1"/>
    <xf numFmtId="0" fontId="96" fillId="0" borderId="0" xfId="58" applyFont="1" applyAlignment="1">
      <alignment horizontal="justify" vertical="top" wrapText="1"/>
    </xf>
    <xf numFmtId="0" fontId="118" fillId="0" borderId="0" xfId="58" applyFont="1" applyAlignment="1">
      <alignment horizontal="left" vertical="top"/>
    </xf>
    <xf numFmtId="4" fontId="27" fillId="0" borderId="0" xfId="58" applyNumberFormat="1" applyFont="1" applyAlignment="1">
      <alignment horizontal="center"/>
    </xf>
    <xf numFmtId="3" fontId="27" fillId="0" borderId="0" xfId="58" applyNumberFormat="1" applyFont="1"/>
    <xf numFmtId="0" fontId="27" fillId="0" borderId="0" xfId="58" applyFont="1" applyAlignment="1">
      <alignment horizontal="left"/>
    </xf>
    <xf numFmtId="0" fontId="135" fillId="0" borderId="0" xfId="58" applyFont="1" applyAlignment="1">
      <alignment horizontal="justify" vertical="top" wrapText="1"/>
    </xf>
    <xf numFmtId="0" fontId="52" fillId="0" borderId="0" xfId="58" applyFont="1"/>
    <xf numFmtId="0" fontId="27" fillId="0" borderId="0" xfId="58" applyFont="1" applyAlignment="1">
      <alignment horizontal="justify" vertical="top" wrapText="1"/>
    </xf>
    <xf numFmtId="4" fontId="51" fillId="0" borderId="0" xfId="58" applyNumberFormat="1" applyFont="1" applyAlignment="1">
      <alignment horizontal="center"/>
    </xf>
    <xf numFmtId="0" fontId="51" fillId="0" borderId="0" xfId="58" applyFont="1"/>
    <xf numFmtId="0" fontId="27" fillId="0" borderId="0" xfId="40" applyFont="1" applyAlignment="1">
      <alignment horizontal="justify" vertical="top" wrapText="1"/>
    </xf>
    <xf numFmtId="4" fontId="70" fillId="0" borderId="13" xfId="56" applyNumberFormat="1" applyFont="1" applyBorder="1" applyAlignment="1">
      <alignment horizontal="center"/>
    </xf>
    <xf numFmtId="0" fontId="97" fillId="0" borderId="0" xfId="56" applyFont="1"/>
    <xf numFmtId="0" fontId="106" fillId="0" borderId="0" xfId="56" applyFont="1" applyAlignment="1">
      <alignment horizontal="justify" vertical="top" wrapText="1"/>
    </xf>
    <xf numFmtId="0" fontId="51" fillId="0" borderId="0" xfId="56" applyFont="1"/>
    <xf numFmtId="0" fontId="51" fillId="0" borderId="0" xfId="56" applyFont="1" applyAlignment="1">
      <alignment horizontal="center"/>
    </xf>
    <xf numFmtId="0" fontId="91" fillId="0" borderId="0" xfId="56" applyFont="1"/>
    <xf numFmtId="0" fontId="116" fillId="0" borderId="0" xfId="56" applyFont="1"/>
    <xf numFmtId="3" fontId="116" fillId="0" borderId="0" xfId="56" applyNumberFormat="1" applyFont="1"/>
    <xf numFmtId="4" fontId="51" fillId="0" borderId="0" xfId="56" applyNumberFormat="1" applyFont="1" applyAlignment="1">
      <alignment horizontal="center"/>
    </xf>
    <xf numFmtId="3" fontId="52" fillId="0" borderId="0" xfId="56" applyNumberFormat="1" applyFont="1" applyAlignment="1">
      <alignment horizontal="center"/>
    </xf>
    <xf numFmtId="0" fontId="114" fillId="0" borderId="0" xfId="56" applyFont="1" applyAlignment="1">
      <alignment horizontal="justify" vertical="top" wrapText="1"/>
    </xf>
    <xf numFmtId="0" fontId="179" fillId="0" borderId="0" xfId="56" applyFont="1" applyAlignment="1">
      <alignment horizontal="justify" vertical="top" wrapText="1"/>
    </xf>
    <xf numFmtId="0" fontId="91" fillId="0" borderId="0" xfId="58" applyFont="1"/>
    <xf numFmtId="0" fontId="27" fillId="0" borderId="0" xfId="58" quotePrefix="1" applyFont="1" applyAlignment="1">
      <alignment horizontal="justify" vertical="top" wrapText="1"/>
    </xf>
    <xf numFmtId="0" fontId="77" fillId="0" borderId="0" xfId="58"/>
    <xf numFmtId="0" fontId="179" fillId="0" borderId="0" xfId="58" applyFont="1" applyAlignment="1">
      <alignment horizontal="justify" vertical="top" wrapText="1"/>
    </xf>
    <xf numFmtId="0" fontId="27" fillId="0" borderId="0" xfId="40" applyFont="1"/>
    <xf numFmtId="0" fontId="27" fillId="0" borderId="0" xfId="40" quotePrefix="1" applyFont="1" applyAlignment="1">
      <alignment horizontal="justify" vertical="top" wrapText="1"/>
    </xf>
    <xf numFmtId="0" fontId="118" fillId="0" borderId="0" xfId="40" applyFont="1" applyAlignment="1">
      <alignment horizontal="left" vertical="top"/>
    </xf>
    <xf numFmtId="3" fontId="70" fillId="0" borderId="0" xfId="40" applyNumberFormat="1" applyFont="1"/>
    <xf numFmtId="0" fontId="70" fillId="0" borderId="0" xfId="40" applyFont="1" applyAlignment="1">
      <alignment horizontal="center"/>
    </xf>
    <xf numFmtId="4" fontId="70" fillId="0" borderId="0" xfId="40" applyNumberFormat="1" applyFont="1"/>
    <xf numFmtId="0" fontId="152" fillId="0" borderId="0" xfId="56" applyFont="1" applyAlignment="1">
      <alignment horizontal="justify" vertical="top" wrapText="1"/>
    </xf>
    <xf numFmtId="0" fontId="27" fillId="0" borderId="0" xfId="56" quotePrefix="1" applyFont="1" applyAlignment="1">
      <alignment horizontal="justify" vertical="top" wrapText="1"/>
    </xf>
    <xf numFmtId="176" fontId="97" fillId="0" borderId="0" xfId="56" applyNumberFormat="1" applyFont="1"/>
    <xf numFmtId="176" fontId="51" fillId="0" borderId="0" xfId="56" applyNumberFormat="1" applyFont="1" applyAlignment="1">
      <alignment horizontal="center"/>
    </xf>
    <xf numFmtId="0" fontId="52" fillId="0" borderId="0" xfId="56" applyFont="1" applyAlignment="1">
      <alignment horizontal="left"/>
    </xf>
    <xf numFmtId="4" fontId="180" fillId="0" borderId="0" xfId="56" applyNumberFormat="1" applyFont="1" applyAlignment="1">
      <alignment horizontal="center"/>
    </xf>
    <xf numFmtId="0" fontId="181" fillId="0" borderId="0" xfId="56" applyFont="1"/>
    <xf numFmtId="0" fontId="182" fillId="0" borderId="0" xfId="56" applyFont="1" applyAlignment="1">
      <alignment horizontal="center"/>
    </xf>
    <xf numFmtId="3" fontId="182" fillId="0" borderId="0" xfId="56" applyNumberFormat="1" applyFont="1" applyAlignment="1">
      <alignment horizontal="center"/>
    </xf>
    <xf numFmtId="0" fontId="183" fillId="0" borderId="0" xfId="56" applyFont="1" applyAlignment="1">
      <alignment horizontal="left"/>
    </xf>
    <xf numFmtId="0" fontId="184" fillId="0" borderId="0" xfId="56" applyFont="1"/>
    <xf numFmtId="0" fontId="96" fillId="0" borderId="0" xfId="56" applyFont="1" applyAlignment="1">
      <alignment horizontal="left"/>
    </xf>
    <xf numFmtId="3" fontId="51" fillId="0" borderId="0" xfId="56" applyNumberFormat="1" applyFont="1"/>
    <xf numFmtId="0" fontId="139" fillId="0" borderId="0" xfId="56" applyFont="1" applyAlignment="1">
      <alignment horizontal="left"/>
    </xf>
    <xf numFmtId="4" fontId="140" fillId="0" borderId="13" xfId="56" applyNumberFormat="1" applyFont="1" applyBorder="1" applyAlignment="1">
      <alignment horizontal="center"/>
    </xf>
    <xf numFmtId="0" fontId="51" fillId="0" borderId="0" xfId="56" applyFont="1" applyAlignment="1">
      <alignment horizontal="left"/>
    </xf>
    <xf numFmtId="176" fontId="51" fillId="0" borderId="0" xfId="56" quotePrefix="1" applyNumberFormat="1" applyFont="1" applyAlignment="1">
      <alignment horizontal="justify" vertical="top" wrapText="1"/>
    </xf>
    <xf numFmtId="0" fontId="52" fillId="0" borderId="0" xfId="58" applyFont="1" applyAlignment="1">
      <alignment horizontal="left"/>
    </xf>
    <xf numFmtId="0" fontId="51" fillId="0" borderId="0" xfId="58" applyFont="1" applyAlignment="1">
      <alignment horizontal="justify" vertical="top" wrapText="1"/>
    </xf>
    <xf numFmtId="0" fontId="163" fillId="0" borderId="0" xfId="58" applyFont="1" applyAlignment="1">
      <alignment horizontal="left"/>
    </xf>
    <xf numFmtId="4" fontId="70" fillId="0" borderId="13" xfId="60" applyNumberFormat="1" applyFont="1" applyBorder="1" applyAlignment="1">
      <alignment horizontal="center"/>
    </xf>
    <xf numFmtId="0" fontId="77" fillId="0" borderId="0" xfId="60"/>
    <xf numFmtId="0" fontId="51" fillId="0" borderId="0" xfId="60" applyFont="1" applyAlignment="1">
      <alignment horizontal="center"/>
    </xf>
    <xf numFmtId="3" fontId="51" fillId="0" borderId="0" xfId="60" applyNumberFormat="1" applyFont="1" applyAlignment="1">
      <alignment horizontal="center"/>
    </xf>
    <xf numFmtId="4" fontId="70" fillId="0" borderId="0" xfId="60" applyNumberFormat="1" applyFont="1" applyAlignment="1">
      <alignment horizontal="center"/>
    </xf>
    <xf numFmtId="0" fontId="77" fillId="0" borderId="0" xfId="56"/>
    <xf numFmtId="4" fontId="180" fillId="0" borderId="13" xfId="56" applyNumberFormat="1" applyFont="1" applyBorder="1" applyAlignment="1">
      <alignment horizontal="center"/>
    </xf>
    <xf numFmtId="4" fontId="185" fillId="0" borderId="13" xfId="56" applyNumberFormat="1" applyFont="1" applyBorder="1" applyAlignment="1">
      <alignment horizontal="center"/>
    </xf>
    <xf numFmtId="0" fontId="186" fillId="0" borderId="0" xfId="56" applyFont="1"/>
    <xf numFmtId="0" fontId="187" fillId="0" borderId="0" xfId="56" applyFont="1" applyAlignment="1">
      <alignment horizontal="center"/>
    </xf>
    <xf numFmtId="3" fontId="187" fillId="0" borderId="0" xfId="56" applyNumberFormat="1" applyFont="1" applyAlignment="1">
      <alignment horizontal="center"/>
    </xf>
    <xf numFmtId="0" fontId="188" fillId="0" borderId="0" xfId="56" applyFont="1" applyAlignment="1">
      <alignment horizontal="left"/>
    </xf>
    <xf numFmtId="4" fontId="185" fillId="0" borderId="0" xfId="56" applyNumberFormat="1" applyFont="1" applyAlignment="1">
      <alignment horizontal="center"/>
    </xf>
    <xf numFmtId="4" fontId="116" fillId="0" borderId="0" xfId="56" applyNumberFormat="1" applyFont="1" applyAlignment="1">
      <alignment horizontal="center"/>
    </xf>
    <xf numFmtId="4" fontId="140" fillId="0" borderId="0" xfId="43" applyNumberFormat="1" applyFont="1" applyAlignment="1">
      <alignment horizontal="center"/>
    </xf>
    <xf numFmtId="0" fontId="51" fillId="0" borderId="0" xfId="61" applyFont="1" applyAlignment="1">
      <alignment horizontal="center"/>
    </xf>
    <xf numFmtId="3" fontId="51" fillId="0" borderId="0" xfId="61" applyNumberFormat="1" applyFont="1" applyAlignment="1">
      <alignment horizontal="center"/>
    </xf>
    <xf numFmtId="0" fontId="27" fillId="0" borderId="0" xfId="61" applyFont="1" applyAlignment="1">
      <alignment horizontal="left" wrapText="1"/>
    </xf>
    <xf numFmtId="0" fontId="115" fillId="0" borderId="0" xfId="43" quotePrefix="1" applyFont="1" applyAlignment="1">
      <alignment horizontal="justify" vertical="top" wrapText="1"/>
    </xf>
    <xf numFmtId="4" fontId="70" fillId="0" borderId="13" xfId="62" applyNumberFormat="1" applyFont="1" applyBorder="1" applyAlignment="1">
      <alignment horizontal="center"/>
    </xf>
    <xf numFmtId="0" fontId="97" fillId="0" borderId="0" xfId="62" applyFont="1"/>
    <xf numFmtId="0" fontId="51" fillId="0" borderId="0" xfId="62" applyFont="1" applyAlignment="1">
      <alignment horizontal="center"/>
    </xf>
    <xf numFmtId="3" fontId="51" fillId="0" borderId="0" xfId="62" applyNumberFormat="1" applyFont="1" applyAlignment="1">
      <alignment horizontal="center"/>
    </xf>
    <xf numFmtId="0" fontId="112" fillId="0" borderId="0" xfId="43" applyFont="1" applyAlignment="1">
      <alignment horizontal="justify" vertical="top" wrapText="1"/>
    </xf>
    <xf numFmtId="0" fontId="189" fillId="0" borderId="0" xfId="43" applyFont="1" applyAlignment="1">
      <alignment horizontal="left" vertical="top"/>
    </xf>
    <xf numFmtId="3" fontId="114" fillId="0" borderId="0" xfId="43" applyNumberFormat="1" applyFont="1" applyAlignment="1">
      <alignment horizontal="right"/>
    </xf>
    <xf numFmtId="3" fontId="114" fillId="0" borderId="0" xfId="43" applyNumberFormat="1" applyFont="1" applyAlignment="1">
      <alignment horizontal="center"/>
    </xf>
    <xf numFmtId="0" fontId="116" fillId="0" borderId="0" xfId="43" applyFont="1" applyAlignment="1">
      <alignment horizontal="justify" vertical="top" wrapText="1"/>
    </xf>
    <xf numFmtId="4" fontId="51" fillId="0" borderId="0" xfId="62" applyNumberFormat="1" applyFont="1" applyAlignment="1">
      <alignment horizontal="center"/>
    </xf>
    <xf numFmtId="0" fontId="51" fillId="0" borderId="0" xfId="62" applyFont="1"/>
    <xf numFmtId="0" fontId="52" fillId="0" borderId="0" xfId="62" applyFont="1"/>
    <xf numFmtId="0" fontId="112" fillId="0" borderId="0" xfId="62" applyFont="1" applyAlignment="1">
      <alignment horizontal="justify" vertical="top" wrapText="1"/>
    </xf>
    <xf numFmtId="0" fontId="115" fillId="0" borderId="0" xfId="62" applyFont="1" applyAlignment="1">
      <alignment horizontal="justify" vertical="top" wrapText="1"/>
    </xf>
    <xf numFmtId="3" fontId="52" fillId="0" borderId="0" xfId="62" applyNumberFormat="1" applyFont="1" applyAlignment="1">
      <alignment horizontal="center"/>
    </xf>
    <xf numFmtId="0" fontId="115" fillId="0" borderId="0" xfId="61" applyFont="1" applyAlignment="1">
      <alignment horizontal="justify" vertical="top" wrapText="1"/>
    </xf>
    <xf numFmtId="4" fontId="51" fillId="0" borderId="0" xfId="43" applyNumberFormat="1" applyFont="1" applyAlignment="1">
      <alignment horizontal="center"/>
    </xf>
    <xf numFmtId="3" fontId="51" fillId="0" borderId="0" xfId="43" applyNumberFormat="1" applyFont="1"/>
    <xf numFmtId="0" fontId="51" fillId="0" borderId="0" xfId="43" applyFont="1" applyAlignment="1">
      <alignment horizontal="center"/>
    </xf>
    <xf numFmtId="3" fontId="51" fillId="0" borderId="0" xfId="43" applyNumberFormat="1" applyFont="1" applyAlignment="1">
      <alignment horizontal="center"/>
    </xf>
    <xf numFmtId="0" fontId="115" fillId="0" borderId="0" xfId="43" applyFont="1" applyAlignment="1">
      <alignment horizontal="justify" vertical="top" wrapText="1"/>
    </xf>
    <xf numFmtId="4" fontId="116" fillId="0" borderId="0" xfId="43" applyNumberFormat="1" applyFont="1" applyAlignment="1">
      <alignment horizontal="center"/>
    </xf>
    <xf numFmtId="0" fontId="116" fillId="0" borderId="0" xfId="43" applyFont="1" applyAlignment="1">
      <alignment horizontal="center"/>
    </xf>
    <xf numFmtId="3" fontId="116" fillId="0" borderId="0" xfId="43" applyNumberFormat="1" applyFont="1" applyAlignment="1">
      <alignment horizontal="center"/>
    </xf>
    <xf numFmtId="0" fontId="115" fillId="0" borderId="0" xfId="56" applyFont="1" applyAlignment="1">
      <alignment horizontal="justify" vertical="top" wrapText="1"/>
    </xf>
    <xf numFmtId="0" fontId="115" fillId="0" borderId="0" xfId="56" quotePrefix="1" applyFont="1" applyAlignment="1">
      <alignment horizontal="justify" vertical="top" wrapText="1"/>
    </xf>
    <xf numFmtId="0" fontId="97" fillId="0" borderId="0" xfId="43" applyFont="1"/>
    <xf numFmtId="0" fontId="118" fillId="0" borderId="0" xfId="43" applyFont="1" applyAlignment="1">
      <alignment horizontal="left" vertical="top"/>
    </xf>
    <xf numFmtId="4" fontId="70" fillId="0" borderId="13" xfId="63" applyNumberFormat="1" applyFont="1" applyBorder="1" applyAlignment="1">
      <alignment horizontal="center"/>
    </xf>
    <xf numFmtId="0" fontId="97" fillId="0" borderId="0" xfId="63" applyFont="1"/>
    <xf numFmtId="0" fontId="51" fillId="0" borderId="0" xfId="63" applyFont="1" applyAlignment="1">
      <alignment horizontal="center"/>
    </xf>
    <xf numFmtId="3" fontId="51" fillId="0" borderId="0" xfId="63" applyNumberFormat="1" applyFont="1" applyAlignment="1">
      <alignment horizontal="center"/>
    </xf>
    <xf numFmtId="0" fontId="27" fillId="0" borderId="0" xfId="63" applyFont="1" applyAlignment="1">
      <alignment horizontal="left" wrapText="1"/>
    </xf>
    <xf numFmtId="0" fontId="51" fillId="0" borderId="0" xfId="63" applyFont="1" applyAlignment="1">
      <alignment horizontal="justify" vertical="top" wrapText="1"/>
    </xf>
    <xf numFmtId="0" fontId="119" fillId="0" borderId="0" xfId="63" applyFont="1" applyAlignment="1">
      <alignment horizontal="left" vertical="top"/>
    </xf>
    <xf numFmtId="4" fontId="51" fillId="0" borderId="0" xfId="63" applyNumberFormat="1" applyFont="1" applyAlignment="1">
      <alignment horizontal="center"/>
    </xf>
    <xf numFmtId="3" fontId="51" fillId="0" borderId="0" xfId="63" applyNumberFormat="1" applyFont="1"/>
    <xf numFmtId="0" fontId="27" fillId="0" borderId="0" xfId="63" applyFont="1" applyAlignment="1">
      <alignment horizontal="left"/>
    </xf>
    <xf numFmtId="4" fontId="70" fillId="0" borderId="0" xfId="63" applyNumberFormat="1" applyFont="1" applyAlignment="1">
      <alignment horizontal="center"/>
    </xf>
    <xf numFmtId="0" fontId="52" fillId="0" borderId="0" xfId="63" applyFont="1" applyAlignment="1">
      <alignment horizontal="left"/>
    </xf>
    <xf numFmtId="0" fontId="51" fillId="0" borderId="0" xfId="64" quotePrefix="1" applyFont="1" applyAlignment="1">
      <alignment horizontal="justify" vertical="top" wrapText="1"/>
    </xf>
    <xf numFmtId="0" fontId="91" fillId="0" borderId="0" xfId="63" applyFont="1"/>
    <xf numFmtId="0" fontId="51" fillId="0" borderId="0" xfId="64" applyFont="1" applyAlignment="1">
      <alignment horizontal="justify" vertical="top" wrapText="1"/>
    </xf>
    <xf numFmtId="0" fontId="115" fillId="0" borderId="0" xfId="43" applyFont="1"/>
    <xf numFmtId="4" fontId="140" fillId="0" borderId="13" xfId="43" applyNumberFormat="1" applyFont="1" applyBorder="1" applyAlignment="1">
      <alignment horizontal="center"/>
    </xf>
    <xf numFmtId="0" fontId="27" fillId="0" borderId="0" xfId="61" applyFont="1" applyAlignment="1">
      <alignment horizontal="left"/>
    </xf>
    <xf numFmtId="0" fontId="178" fillId="0" borderId="0" xfId="43" applyFont="1" applyAlignment="1">
      <alignment horizontal="justify" vertical="top" wrapText="1"/>
    </xf>
    <xf numFmtId="0" fontId="140" fillId="0" borderId="0" xfId="56" applyFont="1" applyAlignment="1">
      <alignment horizontal="left" vertical="top"/>
    </xf>
    <xf numFmtId="0" fontId="27" fillId="0" borderId="0" xfId="62" quotePrefix="1" applyFont="1" applyAlignment="1">
      <alignment horizontal="justify" vertical="top" wrapText="1"/>
    </xf>
    <xf numFmtId="0" fontId="51" fillId="0" borderId="0" xfId="63" quotePrefix="1" applyFont="1" applyAlignment="1">
      <alignment horizontal="justify" vertical="top" wrapText="1"/>
    </xf>
    <xf numFmtId="0" fontId="51" fillId="0" borderId="0" xfId="43" quotePrefix="1" applyFont="1" applyAlignment="1">
      <alignment horizontal="justify" vertical="top" wrapText="1"/>
    </xf>
    <xf numFmtId="0" fontId="51" fillId="0" borderId="0" xfId="43" applyFont="1" applyAlignment="1">
      <alignment horizontal="justify" vertical="top" wrapText="1"/>
    </xf>
    <xf numFmtId="0" fontId="27" fillId="0" borderId="0" xfId="56" quotePrefix="1" applyFont="1" applyAlignment="1">
      <alignment horizontal="left" vertical="top"/>
    </xf>
    <xf numFmtId="0" fontId="51" fillId="0" borderId="0" xfId="65" quotePrefix="1" applyFont="1" applyAlignment="1">
      <alignment horizontal="justify" vertical="top" wrapText="1"/>
    </xf>
    <xf numFmtId="0" fontId="51" fillId="0" borderId="0" xfId="65" applyFont="1" applyAlignment="1">
      <alignment horizontal="justify" vertical="top" wrapText="1"/>
    </xf>
    <xf numFmtId="0" fontId="27" fillId="0" borderId="0" xfId="62" applyFont="1" applyAlignment="1">
      <alignment horizontal="justify" vertical="top" wrapText="1"/>
    </xf>
    <xf numFmtId="0" fontId="122" fillId="0" borderId="0" xfId="56" applyFont="1" applyAlignment="1">
      <alignment horizontal="justify" vertical="top" wrapText="1"/>
    </xf>
    <xf numFmtId="4" fontId="116" fillId="0" borderId="31" xfId="56" applyNumberFormat="1" applyFont="1" applyBorder="1" applyAlignment="1">
      <alignment horizontal="center" wrapText="1"/>
    </xf>
    <xf numFmtId="4" fontId="116" fillId="0" borderId="29" xfId="56" applyNumberFormat="1" applyFont="1" applyBorder="1" applyAlignment="1">
      <alignment horizontal="center" wrapText="1"/>
    </xf>
    <xf numFmtId="4" fontId="116" fillId="0" borderId="36" xfId="56" applyNumberFormat="1" applyFont="1" applyBorder="1" applyAlignment="1">
      <alignment horizontal="center" wrapText="1"/>
    </xf>
    <xf numFmtId="0" fontId="116" fillId="0" borderId="30" xfId="56" applyFont="1" applyBorder="1" applyAlignment="1">
      <alignment horizontal="center" wrapText="1"/>
    </xf>
    <xf numFmtId="3" fontId="116" fillId="0" borderId="36" xfId="56" applyNumberFormat="1" applyFont="1" applyBorder="1" applyAlignment="1">
      <alignment horizontal="center" wrapText="1"/>
    </xf>
    <xf numFmtId="0" fontId="123" fillId="0" borderId="36" xfId="56" applyFont="1" applyBorder="1" applyAlignment="1">
      <alignment horizontal="center"/>
    </xf>
    <xf numFmtId="0" fontId="51" fillId="0" borderId="36" xfId="56" applyFont="1" applyBorder="1" applyAlignment="1">
      <alignment horizontal="left" wrapText="1"/>
    </xf>
    <xf numFmtId="0" fontId="116" fillId="0" borderId="29" xfId="56" applyFont="1" applyBorder="1" applyAlignment="1">
      <alignment horizontal="left"/>
    </xf>
    <xf numFmtId="4" fontId="115" fillId="0" borderId="0" xfId="56" applyNumberFormat="1" applyFont="1" applyAlignment="1">
      <alignment horizontal="center"/>
    </xf>
    <xf numFmtId="0" fontId="115" fillId="0" borderId="0" xfId="56" applyFont="1" applyAlignment="1">
      <alignment horizontal="center"/>
    </xf>
    <xf numFmtId="3" fontId="115" fillId="0" borderId="0" xfId="56" applyNumberFormat="1" applyFont="1"/>
    <xf numFmtId="3" fontId="115" fillId="0" borderId="0" xfId="56" applyNumberFormat="1" applyFont="1" applyAlignment="1">
      <alignment horizontal="center"/>
    </xf>
    <xf numFmtId="4" fontId="106" fillId="0" borderId="5" xfId="56" applyNumberFormat="1" applyFont="1" applyBorder="1" applyAlignment="1">
      <alignment horizontal="center"/>
    </xf>
    <xf numFmtId="0" fontId="98" fillId="0" borderId="0" xfId="56" applyFont="1"/>
    <xf numFmtId="0" fontId="190" fillId="0" borderId="0" xfId="56" applyFont="1"/>
    <xf numFmtId="4" fontId="116" fillId="0" borderId="13" xfId="56" applyNumberFormat="1" applyFont="1" applyBorder="1" applyAlignment="1">
      <alignment horizontal="center"/>
    </xf>
    <xf numFmtId="0" fontId="17" fillId="0" borderId="0" xfId="1" applyFont="1" applyAlignment="1">
      <alignment horizontal="justify" vertical="center" wrapText="1"/>
    </xf>
    <xf numFmtId="0" fontId="39" fillId="0" borderId="0" xfId="1" applyFont="1" applyAlignment="1">
      <alignment horizontal="justify" vertical="top" wrapText="1"/>
    </xf>
    <xf numFmtId="0" fontId="24" fillId="0" borderId="0" xfId="1" applyFont="1" applyAlignment="1">
      <alignment horizontal="center" vertical="top"/>
    </xf>
    <xf numFmtId="0" fontId="15" fillId="0" borderId="0" xfId="1" applyFont="1" applyAlignment="1">
      <alignment horizontal="left" vertical="center" wrapText="1"/>
    </xf>
    <xf numFmtId="0" fontId="17" fillId="0" borderId="0" xfId="1" applyFont="1" applyAlignment="1">
      <alignment horizontal="right" vertical="top"/>
    </xf>
    <xf numFmtId="4" fontId="17" fillId="0" borderId="0" xfId="1" applyNumberFormat="1" applyFont="1" applyAlignment="1">
      <alignment horizontal="right" vertical="top"/>
    </xf>
    <xf numFmtId="166" fontId="17" fillId="0" borderId="0" xfId="1" applyNumberFormat="1" applyFont="1" applyAlignment="1">
      <alignment horizontal="right" vertical="top"/>
    </xf>
    <xf numFmtId="49" fontId="17" fillId="0" borderId="0" xfId="1" applyNumberFormat="1" applyFont="1" applyAlignment="1">
      <alignment vertical="top"/>
    </xf>
    <xf numFmtId="165" fontId="17" fillId="0" borderId="0" xfId="1" applyNumberFormat="1" applyFont="1" applyAlignment="1">
      <alignment horizontal="right" vertical="top"/>
    </xf>
    <xf numFmtId="4" fontId="17" fillId="0" borderId="0" xfId="4" applyNumberFormat="1" applyFont="1" applyAlignment="1">
      <alignment vertical="top"/>
    </xf>
    <xf numFmtId="49" fontId="41" fillId="0" borderId="0" xfId="12" applyNumberFormat="1" applyFont="1" applyAlignment="1">
      <alignment horizontal="left" vertical="top" wrapText="1"/>
    </xf>
    <xf numFmtId="0" fontId="14" fillId="0" borderId="0" xfId="1" applyFont="1" applyAlignment="1">
      <alignment horizontal="left" vertical="top"/>
    </xf>
    <xf numFmtId="49" fontId="17" fillId="0" borderId="0" xfId="12" applyNumberFormat="1" applyFont="1" applyAlignment="1">
      <alignment horizontal="left" vertical="top" wrapText="1"/>
    </xf>
    <xf numFmtId="0" fontId="17" fillId="0" borderId="0" xfId="1" applyFont="1" applyAlignment="1">
      <alignment horizontal="right"/>
    </xf>
    <xf numFmtId="4" fontId="17" fillId="0" borderId="0" xfId="1" applyNumberFormat="1" applyFont="1" applyAlignment="1">
      <alignment horizontal="right"/>
    </xf>
    <xf numFmtId="165" fontId="17" fillId="0" borderId="0" xfId="1" applyNumberFormat="1" applyFont="1" applyAlignment="1">
      <alignment horizontal="right"/>
    </xf>
    <xf numFmtId="49" fontId="17" fillId="0" borderId="0" xfId="10" applyNumberFormat="1" applyFont="1" applyAlignment="1" applyProtection="1">
      <alignment horizontal="left" vertical="top" wrapText="1"/>
    </xf>
    <xf numFmtId="0" fontId="102" fillId="0" borderId="0" xfId="42" applyFont="1" applyAlignment="1">
      <alignment horizontal="right" vertical="top"/>
    </xf>
    <xf numFmtId="0" fontId="120" fillId="0" borderId="0" xfId="0" quotePrefix="1" applyFont="1" applyAlignment="1">
      <alignment horizontal="left" wrapText="1"/>
    </xf>
    <xf numFmtId="0" fontId="102" fillId="0" borderId="0" xfId="42" applyFont="1" applyAlignment="1">
      <alignment horizontal="center"/>
    </xf>
    <xf numFmtId="0" fontId="102" fillId="0" borderId="0" xfId="42" applyFont="1" applyAlignment="1">
      <alignment horizontal="center" vertical="center"/>
    </xf>
    <xf numFmtId="0" fontId="110" fillId="0" borderId="0" xfId="0" quotePrefix="1" applyFont="1" applyAlignment="1">
      <alignment horizontal="justify" wrapText="1"/>
    </xf>
    <xf numFmtId="0" fontId="96" fillId="0" borderId="0" xfId="0" applyFont="1" applyAlignment="1">
      <alignment horizontal="center"/>
    </xf>
    <xf numFmtId="0" fontId="96" fillId="0" borderId="0" xfId="0" applyFont="1" applyAlignment="1">
      <alignment horizontal="center" vertical="center"/>
    </xf>
    <xf numFmtId="177" fontId="96" fillId="0" borderId="0" xfId="42" applyNumberFormat="1" applyAlignment="1">
      <alignment vertical="top"/>
    </xf>
    <xf numFmtId="3" fontId="96" fillId="0" borderId="0" xfId="0" applyNumberFormat="1" applyFont="1" applyAlignment="1">
      <alignment horizontal="center" vertical="center"/>
    </xf>
    <xf numFmtId="0" fontId="96" fillId="0" borderId="0" xfId="0" applyFont="1" applyAlignment="1">
      <alignment horizontal="right" vertical="top"/>
    </xf>
    <xf numFmtId="0" fontId="110" fillId="0" borderId="0" xfId="0" applyFont="1" applyAlignment="1">
      <alignment horizontal="left" wrapText="1"/>
    </xf>
    <xf numFmtId="0" fontId="110" fillId="0" borderId="0" xfId="0" quotePrefix="1" applyFont="1" applyAlignment="1">
      <alignment horizontal="justify" vertical="top" wrapText="1"/>
    </xf>
    <xf numFmtId="0" fontId="193" fillId="0" borderId="0" xfId="0" quotePrefix="1" applyFont="1" applyAlignment="1">
      <alignment horizontal="left" wrapText="1"/>
    </xf>
    <xf numFmtId="0" fontId="193" fillId="0" borderId="0" xfId="0" applyFont="1" applyAlignment="1">
      <alignment horizontal="center"/>
    </xf>
    <xf numFmtId="3" fontId="96" fillId="0" borderId="0" xfId="0" applyNumberFormat="1" applyFont="1" applyAlignment="1">
      <alignment horizontal="right"/>
    </xf>
    <xf numFmtId="0" fontId="110" fillId="0" borderId="0" xfId="0" applyFont="1" applyAlignment="1">
      <alignment horizontal="justify" wrapText="1"/>
    </xf>
    <xf numFmtId="177" fontId="96" fillId="0" borderId="0" xfId="42" applyNumberFormat="1" applyAlignment="1">
      <alignment horizontal="right" vertical="top"/>
    </xf>
    <xf numFmtId="0" fontId="110" fillId="0" borderId="0" xfId="0" quotePrefix="1" applyFont="1" applyAlignment="1">
      <alignment wrapText="1"/>
    </xf>
    <xf numFmtId="0" fontId="110" fillId="0" borderId="0" xfId="0" applyFont="1" applyAlignment="1">
      <alignment horizontal="justify" vertical="top" wrapText="1"/>
    </xf>
    <xf numFmtId="0" fontId="194" fillId="0" borderId="0" xfId="1" applyFont="1"/>
    <xf numFmtId="165" fontId="47" fillId="0" borderId="0" xfId="1" applyNumberFormat="1" applyFont="1" applyAlignment="1">
      <alignment horizontal="right" vertical="top"/>
    </xf>
    <xf numFmtId="165" fontId="194" fillId="0" borderId="0" xfId="1" applyNumberFormat="1" applyFont="1"/>
    <xf numFmtId="4" fontId="47" fillId="0" borderId="0" xfId="1" applyNumberFormat="1" applyFont="1" applyAlignment="1">
      <alignment vertical="top"/>
    </xf>
    <xf numFmtId="0" fontId="47" fillId="0" borderId="0" xfId="1" applyFont="1"/>
    <xf numFmtId="4" fontId="82" fillId="0" borderId="0" xfId="1" applyNumberFormat="1" applyFont="1" applyAlignment="1">
      <alignment vertical="top" wrapText="1"/>
    </xf>
    <xf numFmtId="49" fontId="195" fillId="0" borderId="0" xfId="1" applyNumberFormat="1" applyFont="1" applyAlignment="1">
      <alignment horizontal="left" vertical="top"/>
    </xf>
    <xf numFmtId="0" fontId="195" fillId="0" borderId="0" xfId="1" applyFont="1" applyAlignment="1">
      <alignment horizontal="justify" vertical="top" wrapText="1"/>
    </xf>
    <xf numFmtId="0" fontId="195" fillId="0" borderId="0" xfId="1" applyFont="1" applyAlignment="1">
      <alignment horizontal="right" vertical="top"/>
    </xf>
    <xf numFmtId="4" fontId="195" fillId="0" borderId="0" xfId="1" applyNumberFormat="1" applyFont="1" applyAlignment="1">
      <alignment horizontal="right" vertical="top"/>
    </xf>
    <xf numFmtId="166" fontId="195" fillId="0" borderId="0" xfId="1" applyNumberFormat="1" applyFont="1" applyAlignment="1">
      <alignment horizontal="right" vertical="top"/>
    </xf>
    <xf numFmtId="44" fontId="195" fillId="0" borderId="0" xfId="1" applyNumberFormat="1" applyFont="1" applyAlignment="1">
      <alignment horizontal="right" vertical="top"/>
    </xf>
    <xf numFmtId="0" fontId="196" fillId="0" borderId="0" xfId="1" applyFont="1"/>
    <xf numFmtId="49" fontId="195" fillId="0" borderId="0" xfId="1" applyNumberFormat="1" applyFont="1" applyAlignment="1">
      <alignment vertical="top"/>
    </xf>
    <xf numFmtId="0" fontId="196" fillId="0" borderId="0" xfId="1" applyFont="1" applyAlignment="1">
      <alignment vertical="top"/>
    </xf>
    <xf numFmtId="0" fontId="195" fillId="0" borderId="0" xfId="1" applyFont="1" applyAlignment="1">
      <alignment horizontal="justify" wrapText="1"/>
    </xf>
    <xf numFmtId="165" fontId="195" fillId="0" borderId="0" xfId="1" applyNumberFormat="1" applyFont="1" applyAlignment="1">
      <alignment horizontal="right" vertical="top"/>
    </xf>
    <xf numFmtId="0" fontId="195" fillId="0" borderId="0" xfId="1" applyFont="1" applyAlignment="1">
      <alignment horizontal="left" vertical="center" wrapText="1"/>
    </xf>
    <xf numFmtId="4" fontId="195" fillId="0" borderId="0" xfId="4" applyNumberFormat="1" applyFont="1" applyAlignment="1">
      <alignment vertical="top"/>
    </xf>
    <xf numFmtId="4" fontId="195" fillId="0" borderId="0" xfId="1" applyNumberFormat="1" applyFont="1" applyAlignment="1">
      <alignment vertical="top"/>
    </xf>
    <xf numFmtId="0" fontId="195" fillId="0" borderId="0" xfId="1" applyFont="1" applyAlignment="1">
      <alignment vertical="top"/>
    </xf>
    <xf numFmtId="0" fontId="197" fillId="0" borderId="0" xfId="1" applyFont="1" applyAlignment="1">
      <alignment vertical="top"/>
    </xf>
    <xf numFmtId="4" fontId="195" fillId="0" borderId="0" xfId="1" applyNumberFormat="1" applyFont="1"/>
    <xf numFmtId="4" fontId="198" fillId="4" borderId="33" xfId="1" applyNumberFormat="1" applyFont="1" applyFill="1" applyBorder="1" applyAlignment="1">
      <alignment horizontal="right"/>
    </xf>
    <xf numFmtId="4" fontId="196" fillId="0" borderId="0" xfId="1" applyNumberFormat="1" applyFont="1"/>
    <xf numFmtId="49" fontId="195" fillId="0" borderId="0" xfId="1" applyNumberFormat="1" applyFont="1" applyAlignment="1">
      <alignment horizontal="center" vertical="top"/>
    </xf>
    <xf numFmtId="0" fontId="195" fillId="0" borderId="0" xfId="5" applyFont="1" applyAlignment="1">
      <alignment horizontal="justify" vertical="top" wrapText="1"/>
    </xf>
    <xf numFmtId="0" fontId="195" fillId="0" borderId="0" xfId="1" applyFont="1" applyAlignment="1">
      <alignment horizontal="right"/>
    </xf>
    <xf numFmtId="4" fontId="195" fillId="0" borderId="0" xfId="1" applyNumberFormat="1" applyFont="1" applyAlignment="1">
      <alignment horizontal="right"/>
    </xf>
    <xf numFmtId="0" fontId="20" fillId="2" borderId="30" xfId="1" applyFont="1" applyFill="1" applyBorder="1"/>
    <xf numFmtId="165" fontId="20" fillId="2" borderId="31" xfId="1" applyNumberFormat="1" applyFont="1" applyFill="1" applyBorder="1"/>
    <xf numFmtId="0" fontId="92" fillId="0" borderId="0" xfId="29"/>
    <xf numFmtId="167" fontId="200" fillId="0" borderId="0" xfId="19" applyFont="1" applyProtection="1">
      <protection locked="0"/>
    </xf>
    <xf numFmtId="49" fontId="201" fillId="0" borderId="0" xfId="19" applyNumberFormat="1" applyFont="1" applyProtection="1">
      <protection locked="0"/>
    </xf>
    <xf numFmtId="167" fontId="201" fillId="0" borderId="0" xfId="19" applyFont="1" applyProtection="1">
      <protection locked="0"/>
    </xf>
    <xf numFmtId="167" fontId="202" fillId="0" borderId="0" xfId="19" applyFont="1" applyProtection="1">
      <protection locked="0"/>
    </xf>
    <xf numFmtId="49" fontId="201" fillId="0" borderId="0" xfId="19" applyNumberFormat="1" applyFont="1" applyAlignment="1" applyProtection="1">
      <alignment horizontal="justify"/>
      <protection locked="0"/>
    </xf>
    <xf numFmtId="2" fontId="202" fillId="0" borderId="0" xfId="19" applyNumberFormat="1" applyFont="1" applyAlignment="1" applyProtection="1">
      <alignment horizontal="center" vertical="top"/>
      <protection locked="0"/>
    </xf>
    <xf numFmtId="2" fontId="202" fillId="0" borderId="0" xfId="19" applyNumberFormat="1" applyFont="1" applyAlignment="1" applyProtection="1">
      <alignment horizontal="left" vertical="top"/>
      <protection locked="0"/>
    </xf>
    <xf numFmtId="49" fontId="203" fillId="0" borderId="0" xfId="19" applyNumberFormat="1" applyFont="1" applyProtection="1">
      <protection locked="0"/>
    </xf>
    <xf numFmtId="49" fontId="201" fillId="0" borderId="0" xfId="19" applyNumberFormat="1" applyFont="1" applyAlignment="1" applyProtection="1">
      <alignment horizontal="left"/>
      <protection locked="0"/>
    </xf>
    <xf numFmtId="0" fontId="201" fillId="0" borderId="0" xfId="19" applyNumberFormat="1" applyFont="1" applyAlignment="1" applyProtection="1">
      <alignment horizontal="justify" vertical="top"/>
      <protection locked="0"/>
    </xf>
    <xf numFmtId="44" fontId="201" fillId="0" borderId="0" xfId="19" applyNumberFormat="1" applyFont="1" applyAlignment="1" applyProtection="1">
      <alignment horizontal="center"/>
      <protection locked="0"/>
    </xf>
    <xf numFmtId="49" fontId="202" fillId="0" borderId="0" xfId="19" applyNumberFormat="1" applyFont="1" applyProtection="1">
      <protection locked="0"/>
    </xf>
    <xf numFmtId="44" fontId="201" fillId="0" borderId="38" xfId="19" applyNumberFormat="1" applyFont="1" applyBorder="1" applyAlignment="1" applyProtection="1">
      <alignment horizontal="center"/>
      <protection locked="0"/>
    </xf>
    <xf numFmtId="49" fontId="202" fillId="0" borderId="38" xfId="19" applyNumberFormat="1" applyFont="1" applyBorder="1" applyProtection="1">
      <protection locked="0"/>
    </xf>
    <xf numFmtId="49" fontId="202" fillId="0" borderId="37" xfId="19" applyNumberFormat="1" applyFont="1" applyBorder="1" applyProtection="1">
      <protection locked="0"/>
    </xf>
    <xf numFmtId="49" fontId="202" fillId="0" borderId="0" xfId="19" applyNumberFormat="1" applyFont="1" applyAlignment="1" applyProtection="1">
      <alignment vertical="top"/>
      <protection locked="0"/>
    </xf>
    <xf numFmtId="39" fontId="204" fillId="0" borderId="0" xfId="17" applyFont="1"/>
    <xf numFmtId="39" fontId="204" fillId="0" borderId="0" xfId="17" applyFont="1" applyAlignment="1">
      <alignment vertical="center"/>
    </xf>
    <xf numFmtId="167" fontId="201" fillId="0" borderId="0" xfId="19" applyFont="1" applyAlignment="1" applyProtection="1">
      <alignment vertical="top"/>
      <protection locked="0"/>
    </xf>
    <xf numFmtId="39" fontId="91" fillId="0" borderId="0" xfId="17"/>
    <xf numFmtId="39" fontId="206" fillId="0" borderId="0" xfId="17" applyFont="1" applyAlignment="1" applyProtection="1">
      <alignment horizontal="left"/>
      <protection locked="0"/>
    </xf>
    <xf numFmtId="39" fontId="204" fillId="0" borderId="0" xfId="17" applyFont="1" applyAlignment="1" applyProtection="1">
      <alignment horizontal="left"/>
      <protection locked="0"/>
    </xf>
    <xf numFmtId="39" fontId="93" fillId="0" borderId="0" xfId="17" applyFont="1" applyAlignment="1" applyProtection="1">
      <alignment horizontal="left"/>
      <protection locked="0"/>
    </xf>
    <xf numFmtId="0" fontId="207" fillId="0" borderId="0" xfId="29" applyFont="1" applyAlignment="1">
      <alignment vertical="top"/>
    </xf>
    <xf numFmtId="44" fontId="207" fillId="0" borderId="0" xfId="20" applyNumberFormat="1" applyFont="1" applyAlignment="1">
      <alignment vertical="top"/>
    </xf>
    <xf numFmtId="0" fontId="207" fillId="0" borderId="0" xfId="29" applyFont="1" applyAlignment="1">
      <alignment vertical="top" wrapText="1"/>
    </xf>
    <xf numFmtId="0" fontId="208" fillId="0" borderId="0" xfId="29" applyFont="1" applyAlignment="1">
      <alignment vertical="top" wrapText="1"/>
    </xf>
    <xf numFmtId="44" fontId="208" fillId="0" borderId="0" xfId="20" applyNumberFormat="1" applyFont="1" applyAlignment="1">
      <alignment vertical="top"/>
    </xf>
    <xf numFmtId="0" fontId="208" fillId="0" borderId="0" xfId="29" applyFont="1" applyAlignment="1">
      <alignment vertical="top"/>
    </xf>
    <xf numFmtId="49" fontId="207" fillId="0" borderId="0" xfId="21" applyNumberFormat="1" applyFont="1" applyAlignment="1">
      <alignment vertical="top"/>
    </xf>
    <xf numFmtId="0" fontId="207" fillId="0" borderId="0" xfId="29" applyFont="1" applyAlignment="1">
      <alignment horizontal="right" vertical="top" wrapText="1"/>
    </xf>
    <xf numFmtId="44" fontId="207" fillId="0" borderId="0" xfId="21" applyNumberFormat="1" applyFont="1" applyAlignment="1">
      <alignment vertical="top"/>
    </xf>
    <xf numFmtId="37" fontId="207" fillId="0" borderId="0" xfId="21" applyNumberFormat="1" applyFont="1" applyAlignment="1">
      <alignment horizontal="right" vertical="top"/>
    </xf>
    <xf numFmtId="0" fontId="207" fillId="0" borderId="0" xfId="21" applyFont="1" applyAlignment="1">
      <alignment horizontal="right" vertical="top" wrapText="1"/>
    </xf>
    <xf numFmtId="0" fontId="207" fillId="0" borderId="0" xfId="21" applyFont="1" applyAlignment="1">
      <alignment vertical="top"/>
    </xf>
    <xf numFmtId="0" fontId="207" fillId="0" borderId="0" xfId="21" applyFont="1" applyAlignment="1">
      <alignment vertical="top" wrapText="1"/>
    </xf>
    <xf numFmtId="0" fontId="208" fillId="0" borderId="0" xfId="21" applyFont="1" applyAlignment="1">
      <alignment vertical="top" wrapText="1"/>
    </xf>
    <xf numFmtId="0" fontId="207" fillId="0" borderId="0" xfId="29" applyFont="1" applyAlignment="1">
      <alignment horizontal="right" vertical="top"/>
    </xf>
    <xf numFmtId="44" fontId="208" fillId="0" borderId="5" xfId="21" applyNumberFormat="1" applyFont="1" applyBorder="1" applyAlignment="1">
      <alignment vertical="top"/>
    </xf>
    <xf numFmtId="0" fontId="208" fillId="0" borderId="5" xfId="21" applyFont="1" applyBorder="1" applyAlignment="1">
      <alignment vertical="top"/>
    </xf>
    <xf numFmtId="0" fontId="208" fillId="0" borderId="5" xfId="21" applyFont="1" applyBorder="1" applyAlignment="1">
      <alignment vertical="top" wrapText="1"/>
    </xf>
    <xf numFmtId="44" fontId="207" fillId="0" borderId="0" xfId="20" applyNumberFormat="1" applyFont="1" applyBorder="1" applyAlignment="1">
      <alignment horizontal="center" vertical="top"/>
    </xf>
    <xf numFmtId="0" fontId="207" fillId="0" borderId="0" xfId="29" applyFont="1" applyAlignment="1">
      <alignment horizontal="center" vertical="top"/>
    </xf>
    <xf numFmtId="44" fontId="208" fillId="0" borderId="0" xfId="20" applyNumberFormat="1" applyFont="1" applyBorder="1" applyAlignment="1">
      <alignment horizontal="center" vertical="top"/>
    </xf>
    <xf numFmtId="0" fontId="208" fillId="0" borderId="0" xfId="29" applyFont="1" applyAlignment="1">
      <alignment horizontal="center" vertical="top"/>
    </xf>
    <xf numFmtId="0" fontId="207" fillId="0" borderId="0" xfId="29" applyFont="1" applyAlignment="1">
      <alignment horizontal="left" vertical="top" wrapText="1"/>
    </xf>
    <xf numFmtId="0" fontId="208" fillId="0" borderId="0" xfId="22" applyNumberFormat="1" applyFont="1" applyAlignment="1" applyProtection="1">
      <alignment vertical="top" wrapText="1"/>
      <protection locked="0"/>
    </xf>
    <xf numFmtId="44" fontId="207" fillId="0" borderId="0" xfId="20" applyNumberFormat="1" applyFont="1" applyFill="1" applyBorder="1" applyAlignment="1">
      <alignment horizontal="center" vertical="top"/>
    </xf>
    <xf numFmtId="44" fontId="207" fillId="0" borderId="0" xfId="21" applyNumberFormat="1" applyFont="1" applyAlignment="1">
      <alignment horizontal="center" vertical="top"/>
    </xf>
    <xf numFmtId="44" fontId="207" fillId="0" borderId="0" xfId="29" applyNumberFormat="1" applyFont="1" applyAlignment="1">
      <alignment horizontal="center" vertical="top"/>
    </xf>
    <xf numFmtId="44" fontId="207" fillId="0" borderId="0" xfId="29" applyNumberFormat="1" applyFont="1" applyAlignment="1">
      <alignment vertical="top"/>
    </xf>
    <xf numFmtId="44" fontId="207" fillId="0" borderId="0" xfId="24" applyNumberFormat="1" applyFont="1" applyBorder="1" applyAlignment="1">
      <alignment horizontal="center" vertical="top"/>
    </xf>
    <xf numFmtId="39" fontId="207" fillId="0" borderId="0" xfId="23" applyFont="1" applyAlignment="1" applyProtection="1">
      <alignment vertical="top" wrapText="1"/>
      <protection locked="0"/>
    </xf>
    <xf numFmtId="0" fontId="207" fillId="0" borderId="0" xfId="23" applyNumberFormat="1" applyFont="1" applyAlignment="1" applyProtection="1">
      <alignment vertical="top" wrapText="1"/>
      <protection locked="0"/>
    </xf>
    <xf numFmtId="44" fontId="208" fillId="0" borderId="0" xfId="21" applyNumberFormat="1" applyFont="1" applyAlignment="1">
      <alignment horizontal="center" vertical="top"/>
    </xf>
    <xf numFmtId="0" fontId="208" fillId="0" borderId="0" xfId="21" applyFont="1" applyAlignment="1">
      <alignment horizontal="center" vertical="top"/>
    </xf>
    <xf numFmtId="0" fontId="208" fillId="0" borderId="0" xfId="21" applyFont="1" applyAlignment="1">
      <alignment vertical="top"/>
    </xf>
    <xf numFmtId="0" fontId="207" fillId="0" borderId="0" xfId="27" applyFont="1" applyAlignment="1" applyProtection="1">
      <alignment vertical="top" wrapText="1"/>
      <protection locked="0"/>
    </xf>
    <xf numFmtId="0" fontId="207" fillId="0" borderId="0" xfId="26" applyFont="1" applyAlignment="1" applyProtection="1">
      <alignment vertical="top" wrapText="1"/>
      <protection locked="0"/>
    </xf>
    <xf numFmtId="0" fontId="207" fillId="0" borderId="0" xfId="25" applyFont="1" applyAlignment="1" applyProtection="1">
      <alignment vertical="top" wrapText="1"/>
      <protection locked="0"/>
    </xf>
    <xf numFmtId="44" fontId="208" fillId="0" borderId="0" xfId="29" applyNumberFormat="1" applyFont="1" applyAlignment="1">
      <alignment horizontal="center" vertical="top"/>
    </xf>
    <xf numFmtId="0" fontId="208" fillId="0" borderId="0" xfId="29" applyFont="1" applyAlignment="1">
      <alignment horizontal="right" vertical="top"/>
    </xf>
    <xf numFmtId="44" fontId="210" fillId="0" borderId="0" xfId="29" applyNumberFormat="1" applyFont="1" applyAlignment="1">
      <alignment vertical="top"/>
    </xf>
    <xf numFmtId="0" fontId="210" fillId="0" borderId="0" xfId="29" applyFont="1" applyAlignment="1">
      <alignment vertical="top"/>
    </xf>
    <xf numFmtId="44" fontId="208" fillId="0" borderId="0" xfId="29" applyNumberFormat="1" applyFont="1" applyAlignment="1">
      <alignment vertical="top"/>
    </xf>
    <xf numFmtId="44" fontId="207" fillId="0" borderId="0" xfId="31" applyNumberFormat="1" applyFont="1" applyAlignment="1">
      <alignment horizontal="right" vertical="top"/>
    </xf>
    <xf numFmtId="44" fontId="207" fillId="0" borderId="0" xfId="33" applyNumberFormat="1" applyFont="1" applyAlignment="1">
      <alignment horizontal="center" vertical="top"/>
    </xf>
    <xf numFmtId="0" fontId="207" fillId="0" borderId="0" xfId="33" applyFont="1" applyAlignment="1">
      <alignment horizontal="center" vertical="top"/>
    </xf>
    <xf numFmtId="49" fontId="207" fillId="0" borderId="0" xfId="33" applyNumberFormat="1" applyFont="1" applyAlignment="1">
      <alignment vertical="top" wrapText="1"/>
    </xf>
    <xf numFmtId="4" fontId="207" fillId="0" borderId="0" xfId="31" applyNumberFormat="1" applyFont="1" applyAlignment="1">
      <alignment horizontal="right" vertical="top"/>
    </xf>
    <xf numFmtId="0" fontId="207" fillId="0" borderId="0" xfId="31" applyFont="1" applyAlignment="1">
      <alignment horizontal="right" vertical="top"/>
    </xf>
    <xf numFmtId="0" fontId="207" fillId="0" borderId="0" xfId="31" applyFont="1" applyAlignment="1">
      <alignment horizontal="right" vertical="top" wrapText="1"/>
    </xf>
    <xf numFmtId="0" fontId="207" fillId="0" borderId="0" xfId="33" applyFont="1" applyAlignment="1">
      <alignment vertical="top"/>
    </xf>
    <xf numFmtId="49" fontId="207" fillId="0" borderId="0" xfId="33" applyNumberFormat="1" applyFont="1" applyAlignment="1">
      <alignment horizontal="left" vertical="top" wrapText="1"/>
    </xf>
    <xf numFmtId="49" fontId="208" fillId="0" borderId="0" xfId="33" applyNumberFormat="1" applyFont="1" applyAlignment="1">
      <alignment horizontal="left" vertical="top" wrapText="1"/>
    </xf>
    <xf numFmtId="1" fontId="208" fillId="0" borderId="0" xfId="33" applyNumberFormat="1" applyFont="1" applyAlignment="1">
      <alignment horizontal="right" vertical="top"/>
    </xf>
    <xf numFmtId="171" fontId="207" fillId="0" borderId="0" xfId="31" applyNumberFormat="1" applyFont="1" applyAlignment="1">
      <alignment horizontal="right" vertical="top"/>
    </xf>
    <xf numFmtId="44" fontId="207" fillId="0" borderId="0" xfId="32" applyNumberFormat="1" applyFont="1" applyAlignment="1">
      <alignment horizontal="center" vertical="top"/>
    </xf>
    <xf numFmtId="0" fontId="207" fillId="0" borderId="0" xfId="32" applyFont="1" applyAlignment="1">
      <alignment horizontal="center" vertical="top"/>
    </xf>
    <xf numFmtId="0" fontId="207" fillId="0" borderId="13" xfId="32" applyFont="1" applyBorder="1" applyAlignment="1">
      <alignment vertical="top" wrapText="1"/>
    </xf>
    <xf numFmtId="44" fontId="207" fillId="0" borderId="0" xfId="31" applyNumberFormat="1" applyFont="1" applyAlignment="1">
      <alignment horizontal="center" vertical="top"/>
    </xf>
    <xf numFmtId="0" fontId="207" fillId="0" borderId="0" xfId="31" applyFont="1" applyAlignment="1">
      <alignment horizontal="center" vertical="top"/>
    </xf>
    <xf numFmtId="0" fontId="207" fillId="0" borderId="0" xfId="32" applyFont="1" applyAlignment="1">
      <alignment vertical="top" wrapText="1"/>
    </xf>
    <xf numFmtId="0" fontId="207" fillId="0" borderId="0" xfId="31" applyFont="1" applyAlignment="1">
      <alignment horizontal="justify" vertical="top" wrapText="1"/>
    </xf>
    <xf numFmtId="0" fontId="207" fillId="0" borderId="0" xfId="27" applyFont="1" applyAlignment="1">
      <alignment vertical="top" wrapText="1"/>
    </xf>
    <xf numFmtId="44" fontId="207" fillId="0" borderId="0" xfId="30" applyNumberFormat="1" applyFont="1" applyFill="1" applyAlignment="1">
      <alignment vertical="top"/>
    </xf>
    <xf numFmtId="170" fontId="207" fillId="0" borderId="0" xfId="30" applyFont="1" applyFill="1" applyAlignment="1">
      <alignment vertical="top"/>
    </xf>
    <xf numFmtId="0" fontId="211" fillId="0" borderId="0" xfId="29" applyFont="1" applyAlignment="1">
      <alignment vertical="top" wrapText="1"/>
    </xf>
    <xf numFmtId="0" fontId="207" fillId="0" borderId="0" xfId="28" applyFont="1" applyAlignment="1">
      <alignment vertical="top" wrapText="1"/>
    </xf>
    <xf numFmtId="0" fontId="212" fillId="0" borderId="0" xfId="29" applyFont="1" applyAlignment="1">
      <alignment vertical="top" wrapText="1"/>
    </xf>
    <xf numFmtId="44" fontId="207" fillId="0" borderId="0" xfId="31" applyNumberFormat="1" applyFont="1" applyAlignment="1">
      <alignment vertical="top"/>
    </xf>
    <xf numFmtId="44" fontId="207" fillId="0" borderId="0" xfId="33" applyNumberFormat="1" applyFont="1" applyAlignment="1">
      <alignment vertical="top"/>
    </xf>
    <xf numFmtId="0" fontId="207" fillId="0" borderId="0" xfId="33" applyFont="1" applyAlignment="1">
      <alignment vertical="top" wrapText="1"/>
    </xf>
    <xf numFmtId="44" fontId="207" fillId="0" borderId="0" xfId="32" applyNumberFormat="1" applyFont="1" applyAlignment="1">
      <alignment vertical="top"/>
    </xf>
    <xf numFmtId="0" fontId="207" fillId="0" borderId="0" xfId="29" applyFont="1" applyAlignment="1">
      <alignment horizontal="center" vertical="top" wrapText="1"/>
    </xf>
    <xf numFmtId="0" fontId="208" fillId="0" borderId="0" xfId="29" applyFont="1" applyAlignment="1">
      <alignment horizontal="left" vertical="top" wrapText="1"/>
    </xf>
    <xf numFmtId="0" fontId="213" fillId="0" borderId="0" xfId="29" applyFont="1" applyAlignment="1">
      <alignment vertical="top" wrapText="1"/>
    </xf>
    <xf numFmtId="0" fontId="214" fillId="0" borderId="0" xfId="29" applyFont="1" applyAlignment="1">
      <alignment vertical="top" wrapText="1"/>
    </xf>
    <xf numFmtId="0" fontId="207" fillId="0" borderId="39" xfId="35" applyFont="1" applyBorder="1" applyAlignment="1">
      <alignment horizontal="center" vertical="top"/>
    </xf>
    <xf numFmtId="0" fontId="217" fillId="0" borderId="0" xfId="29" applyFont="1" applyAlignment="1">
      <alignment vertical="top" wrapText="1"/>
    </xf>
    <xf numFmtId="0" fontId="217" fillId="0" borderId="0" xfId="29" applyFont="1" applyAlignment="1">
      <alignment horizontal="left" vertical="top" wrapText="1"/>
    </xf>
    <xf numFmtId="0" fontId="218" fillId="0" borderId="0" xfId="34" applyFont="1" applyAlignment="1">
      <alignment horizontal="justify" vertical="top" wrapText="1"/>
    </xf>
    <xf numFmtId="0" fontId="208" fillId="0" borderId="0" xfId="36" applyFont="1" applyAlignment="1">
      <alignment horizontal="justify" vertical="top" wrapText="1"/>
    </xf>
    <xf numFmtId="44" fontId="208" fillId="0" borderId="0" xfId="20" applyNumberFormat="1" applyFont="1" applyFill="1" applyBorder="1" applyAlignment="1">
      <alignment horizontal="center" vertical="top"/>
    </xf>
    <xf numFmtId="0" fontId="219" fillId="0" borderId="0" xfId="29" applyFont="1" applyAlignment="1">
      <alignment vertical="top"/>
    </xf>
    <xf numFmtId="44" fontId="219" fillId="0" borderId="0" xfId="20" applyNumberFormat="1" applyFont="1" applyAlignment="1">
      <alignment vertical="top"/>
    </xf>
    <xf numFmtId="0" fontId="219" fillId="0" borderId="0" xfId="29" applyFont="1" applyAlignment="1">
      <alignment vertical="top" wrapText="1"/>
    </xf>
    <xf numFmtId="0" fontId="220" fillId="0" borderId="0" xfId="29" applyFont="1" applyAlignment="1">
      <alignment vertical="top" wrapText="1"/>
    </xf>
    <xf numFmtId="44" fontId="220" fillId="0" borderId="0" xfId="20" applyNumberFormat="1" applyFont="1" applyAlignment="1">
      <alignment vertical="top"/>
    </xf>
    <xf numFmtId="0" fontId="220" fillId="0" borderId="0" xfId="29" applyFont="1" applyAlignment="1">
      <alignment vertical="top"/>
    </xf>
    <xf numFmtId="0" fontId="219" fillId="0" borderId="0" xfId="29" applyFont="1" applyAlignment="1">
      <alignment horizontal="right" vertical="top" wrapText="1"/>
    </xf>
    <xf numFmtId="44" fontId="219" fillId="0" borderId="0" xfId="21" applyNumberFormat="1" applyFont="1" applyAlignment="1">
      <alignment vertical="top"/>
    </xf>
    <xf numFmtId="0" fontId="219" fillId="0" borderId="0" xfId="21" applyFont="1" applyAlignment="1">
      <alignment vertical="top"/>
    </xf>
    <xf numFmtId="0" fontId="219" fillId="0" borderId="0" xfId="21" applyFont="1" applyAlignment="1">
      <alignment vertical="top" wrapText="1"/>
    </xf>
    <xf numFmtId="0" fontId="220" fillId="0" borderId="0" xfId="22" applyNumberFormat="1" applyFont="1" applyAlignment="1" applyProtection="1">
      <alignment vertical="top" wrapText="1"/>
      <protection locked="0"/>
    </xf>
    <xf numFmtId="44" fontId="220" fillId="0" borderId="0" xfId="29" applyNumberFormat="1" applyFont="1" applyAlignment="1">
      <alignment vertical="top"/>
    </xf>
    <xf numFmtId="44" fontId="219" fillId="0" borderId="0" xfId="29" applyNumberFormat="1" applyFont="1" applyAlignment="1">
      <alignment vertical="top"/>
    </xf>
    <xf numFmtId="44" fontId="219" fillId="0" borderId="0" xfId="31" applyNumberFormat="1" applyFont="1" applyAlignment="1">
      <alignment horizontal="right" vertical="top"/>
    </xf>
    <xf numFmtId="44" fontId="219" fillId="0" borderId="0" xfId="33" applyNumberFormat="1" applyFont="1" applyAlignment="1">
      <alignment horizontal="center" vertical="top"/>
    </xf>
    <xf numFmtId="0" fontId="219" fillId="0" borderId="0" xfId="33" applyFont="1" applyAlignment="1">
      <alignment horizontal="center" vertical="top"/>
    </xf>
    <xf numFmtId="49" fontId="219" fillId="0" borderId="0" xfId="33" applyNumberFormat="1" applyFont="1" applyAlignment="1">
      <alignment vertical="top" wrapText="1"/>
    </xf>
    <xf numFmtId="4" fontId="219" fillId="0" borderId="0" xfId="31" applyNumberFormat="1" applyFont="1" applyAlignment="1">
      <alignment horizontal="right" vertical="top"/>
    </xf>
    <xf numFmtId="0" fontId="219" fillId="0" borderId="0" xfId="31" applyFont="1" applyAlignment="1">
      <alignment horizontal="right" vertical="top"/>
    </xf>
    <xf numFmtId="0" fontId="219" fillId="0" borderId="0" xfId="31" applyFont="1" applyAlignment="1">
      <alignment horizontal="right" vertical="top" wrapText="1"/>
    </xf>
    <xf numFmtId="0" fontId="219" fillId="0" borderId="0" xfId="33" applyFont="1" applyAlignment="1">
      <alignment vertical="top" wrapText="1"/>
    </xf>
    <xf numFmtId="49" fontId="219" fillId="0" borderId="0" xfId="33" applyNumberFormat="1" applyFont="1" applyAlignment="1">
      <alignment horizontal="left" vertical="top" wrapText="1"/>
    </xf>
    <xf numFmtId="49" fontId="220" fillId="0" borderId="0" xfId="33" applyNumberFormat="1" applyFont="1" applyAlignment="1">
      <alignment horizontal="left" vertical="top" wrapText="1"/>
    </xf>
    <xf numFmtId="171" fontId="219" fillId="0" borderId="0" xfId="31" applyNumberFormat="1" applyFont="1" applyAlignment="1">
      <alignment horizontal="right" vertical="top"/>
    </xf>
    <xf numFmtId="0" fontId="207" fillId="0" borderId="0" xfId="37" applyFont="1" applyAlignment="1">
      <alignment horizontal="justify" vertical="top" wrapText="1"/>
    </xf>
    <xf numFmtId="0" fontId="207" fillId="0" borderId="0" xfId="29" applyFont="1" applyAlignment="1">
      <alignment horizontal="justify" vertical="top" wrapText="1"/>
    </xf>
    <xf numFmtId="166" fontId="207" fillId="0" borderId="0" xfId="20" applyNumberFormat="1" applyFont="1" applyAlignment="1">
      <alignment vertical="top"/>
    </xf>
    <xf numFmtId="0" fontId="212" fillId="0" borderId="0" xfId="29" applyFont="1" applyAlignment="1">
      <alignment vertical="top"/>
    </xf>
    <xf numFmtId="0" fontId="212" fillId="0" borderId="0" xfId="29" applyFont="1" applyAlignment="1">
      <alignment horizontal="right" vertical="top" wrapText="1"/>
    </xf>
    <xf numFmtId="44" fontId="212" fillId="0" borderId="0" xfId="30" applyNumberFormat="1" applyFont="1" applyFill="1" applyAlignment="1">
      <alignment vertical="top"/>
    </xf>
    <xf numFmtId="170" fontId="212" fillId="0" borderId="0" xfId="30" applyFont="1" applyFill="1" applyAlignment="1">
      <alignment vertical="top"/>
    </xf>
    <xf numFmtId="172" fontId="207" fillId="0" borderId="0" xfId="30" applyNumberFormat="1" applyFont="1" applyFill="1" applyAlignment="1">
      <alignment vertical="top"/>
    </xf>
    <xf numFmtId="44" fontId="208" fillId="0" borderId="0" xfId="20" applyNumberFormat="1" applyFont="1" applyBorder="1" applyAlignment="1">
      <alignment vertical="top"/>
    </xf>
    <xf numFmtId="44" fontId="207" fillId="0" borderId="0" xfId="20" applyNumberFormat="1" applyFont="1" applyFill="1" applyBorder="1" applyAlignment="1">
      <alignment vertical="top"/>
    </xf>
    <xf numFmtId="0" fontId="207" fillId="0" borderId="0" xfId="38" applyFont="1" applyAlignment="1">
      <alignment vertical="top" wrapText="1"/>
    </xf>
    <xf numFmtId="44" fontId="207" fillId="0" borderId="0" xfId="20" applyNumberFormat="1" applyFont="1" applyBorder="1" applyAlignment="1">
      <alignment vertical="top"/>
    </xf>
    <xf numFmtId="0" fontId="207" fillId="0" borderId="0" xfId="39" applyFont="1" applyAlignment="1">
      <alignment horizontal="left" vertical="top" wrapText="1"/>
    </xf>
    <xf numFmtId="0" fontId="84" fillId="6" borderId="0" xfId="14" applyFont="1" applyFill="1" applyAlignment="1">
      <alignment horizontal="justify" vertical="top" wrapText="1"/>
    </xf>
    <xf numFmtId="0" fontId="15" fillId="6" borderId="0" xfId="14" applyFont="1" applyFill="1"/>
    <xf numFmtId="3" fontId="15" fillId="6" borderId="0" xfId="14" applyNumberFormat="1" applyFont="1" applyFill="1" applyAlignment="1">
      <alignment horizontal="center"/>
    </xf>
    <xf numFmtId="1" fontId="15" fillId="6" borderId="0" xfId="14" applyNumberFormat="1" applyFont="1" applyFill="1" applyAlignment="1">
      <alignment horizontal="center"/>
    </xf>
    <xf numFmtId="4" fontId="25" fillId="6" borderId="5" xfId="14" applyNumberFormat="1" applyFont="1" applyFill="1" applyBorder="1" applyAlignment="1">
      <alignment horizontal="center"/>
    </xf>
    <xf numFmtId="0" fontId="6" fillId="0" borderId="16" xfId="1" applyFont="1" applyBorder="1" applyAlignment="1">
      <alignment horizontal="left" vertical="center" wrapText="1"/>
    </xf>
    <xf numFmtId="0" fontId="6" fillId="0" borderId="17" xfId="1" applyFont="1" applyBorder="1" applyAlignment="1">
      <alignment horizontal="left" vertical="center" wrapText="1"/>
    </xf>
    <xf numFmtId="0" fontId="6" fillId="0" borderId="0" xfId="1" applyFont="1" applyAlignment="1">
      <alignment horizontal="left"/>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6" fillId="0" borderId="0" xfId="1" applyFont="1" applyAlignment="1">
      <alignment horizontal="left" vertical="top"/>
    </xf>
    <xf numFmtId="0" fontId="6" fillId="0" borderId="0" xfId="1" applyFont="1" applyAlignment="1">
      <alignment horizontal="left" vertical="top" wrapText="1"/>
    </xf>
    <xf numFmtId="0" fontId="6" fillId="0" borderId="16" xfId="1" applyFont="1" applyBorder="1" applyAlignment="1">
      <alignment horizontal="left"/>
    </xf>
    <xf numFmtId="0" fontId="6" fillId="0" borderId="17" xfId="1" applyFont="1" applyBorder="1" applyAlignment="1">
      <alignment horizontal="left"/>
    </xf>
    <xf numFmtId="0" fontId="17" fillId="0" borderId="0" xfId="1" applyFont="1" applyAlignment="1">
      <alignment horizontal="left" vertical="top" wrapText="1"/>
    </xf>
    <xf numFmtId="0" fontId="15" fillId="0" borderId="0" xfId="1" applyFont="1" applyAlignment="1">
      <alignment horizontal="left" vertical="top" wrapText="1"/>
    </xf>
    <xf numFmtId="0" fontId="16" fillId="0" borderId="0" xfId="1" applyFont="1" applyAlignment="1">
      <alignment horizontal="left" vertical="top" wrapText="1"/>
    </xf>
    <xf numFmtId="0" fontId="18" fillId="0" borderId="0" xfId="1" applyFont="1" applyAlignment="1">
      <alignment horizontal="left" vertical="top" wrapText="1"/>
    </xf>
    <xf numFmtId="0" fontId="17" fillId="0" borderId="0" xfId="1" quotePrefix="1" applyFont="1" applyAlignment="1">
      <alignment horizontal="left" vertical="top" wrapText="1"/>
    </xf>
    <xf numFmtId="0" fontId="6" fillId="0" borderId="16" xfId="1" applyFont="1" applyBorder="1" applyAlignment="1">
      <alignment horizontal="left" vertical="top" wrapText="1"/>
    </xf>
    <xf numFmtId="0" fontId="6" fillId="0" borderId="17" xfId="1" applyFont="1" applyBorder="1" applyAlignment="1">
      <alignment horizontal="left" vertical="top" wrapText="1"/>
    </xf>
    <xf numFmtId="0" fontId="19" fillId="2" borderId="15" xfId="1" applyFont="1" applyFill="1" applyBorder="1" applyAlignment="1">
      <alignment horizontal="left" vertical="top" wrapText="1"/>
    </xf>
    <xf numFmtId="0" fontId="8" fillId="2" borderId="16" xfId="1" applyFont="1" applyFill="1" applyBorder="1" applyAlignment="1">
      <alignment horizontal="left" vertical="top" wrapText="1"/>
    </xf>
    <xf numFmtId="0" fontId="24" fillId="0" borderId="0" xfId="1" applyFont="1" applyAlignment="1">
      <alignment vertical="top" wrapText="1"/>
    </xf>
    <xf numFmtId="0" fontId="25" fillId="0" borderId="0" xfId="1" applyFont="1" applyAlignment="1">
      <alignment horizontal="left" vertical="top" wrapText="1"/>
    </xf>
    <xf numFmtId="0" fontId="24" fillId="0" borderId="0" xfId="1" applyFont="1" applyAlignment="1">
      <alignment horizontal="left" vertical="top" wrapText="1"/>
    </xf>
    <xf numFmtId="0" fontId="33" fillId="0" borderId="12" xfId="1" applyFont="1" applyBorder="1" applyAlignment="1">
      <alignment horizontal="justify" vertical="top" wrapText="1"/>
    </xf>
    <xf numFmtId="0" fontId="33" fillId="0" borderId="13" xfId="1" applyFont="1" applyBorder="1"/>
    <xf numFmtId="0" fontId="33" fillId="0" borderId="14" xfId="1" applyFont="1" applyBorder="1"/>
    <xf numFmtId="0" fontId="28" fillId="5" borderId="15" xfId="3" applyFont="1" applyFill="1" applyBorder="1"/>
    <xf numFmtId="0" fontId="28" fillId="5" borderId="16" xfId="3" applyFont="1" applyFill="1" applyBorder="1"/>
    <xf numFmtId="0" fontId="28" fillId="5" borderId="17" xfId="3" applyFont="1" applyFill="1" applyBorder="1"/>
    <xf numFmtId="0" fontId="29" fillId="0" borderId="7" xfId="1" applyFont="1" applyBorder="1" applyAlignment="1">
      <alignment horizontal="justify" vertical="top" wrapText="1"/>
    </xf>
    <xf numFmtId="0" fontId="30" fillId="0" borderId="8" xfId="1" applyFont="1" applyBorder="1"/>
    <xf numFmtId="0" fontId="30" fillId="0" borderId="9" xfId="1" applyFont="1" applyBorder="1"/>
    <xf numFmtId="0" fontId="30" fillId="0" borderId="10" xfId="1" applyFont="1" applyBorder="1" applyAlignment="1">
      <alignment horizontal="justify" vertical="top" wrapText="1"/>
    </xf>
    <xf numFmtId="0" fontId="30" fillId="0" borderId="0" xfId="1" applyFont="1"/>
    <xf numFmtId="0" fontId="30" fillId="0" borderId="11" xfId="1" applyFont="1" applyBorder="1"/>
    <xf numFmtId="0" fontId="30" fillId="0" borderId="12" xfId="1" applyFont="1" applyBorder="1" applyAlignment="1">
      <alignment horizontal="justify" vertical="top" wrapText="1"/>
    </xf>
    <xf numFmtId="0" fontId="30" fillId="0" borderId="13" xfId="1" applyFont="1" applyBorder="1"/>
    <xf numFmtId="0" fontId="30" fillId="0" borderId="14" xfId="1" applyFont="1" applyBorder="1"/>
    <xf numFmtId="0" fontId="32" fillId="0" borderId="7" xfId="1" applyFont="1" applyBorder="1" applyAlignment="1">
      <alignment horizontal="justify" vertical="top" wrapText="1"/>
    </xf>
    <xf numFmtId="0" fontId="33" fillId="0" borderId="8" xfId="1" applyFont="1" applyBorder="1"/>
    <xf numFmtId="0" fontId="33" fillId="0" borderId="9" xfId="1" applyFont="1" applyBorder="1"/>
    <xf numFmtId="0" fontId="30" fillId="0" borderId="10" xfId="1" applyFont="1" applyBorder="1" applyAlignment="1">
      <alignment horizontal="left" vertical="top" wrapText="1"/>
    </xf>
    <xf numFmtId="0" fontId="30" fillId="0" borderId="0" xfId="1" applyFont="1" applyAlignment="1">
      <alignment horizontal="left"/>
    </xf>
    <xf numFmtId="0" fontId="30" fillId="0" borderId="11" xfId="1" applyFont="1" applyBorder="1" applyAlignment="1">
      <alignment horizontal="left"/>
    </xf>
    <xf numFmtId="0" fontId="30" fillId="0" borderId="12" xfId="1" applyFont="1" applyBorder="1" applyAlignment="1">
      <alignment horizontal="left" vertical="top" wrapText="1"/>
    </xf>
    <xf numFmtId="0" fontId="30" fillId="0" borderId="13" xfId="1" applyFont="1" applyBorder="1" applyAlignment="1">
      <alignment horizontal="left"/>
    </xf>
    <xf numFmtId="0" fontId="30" fillId="0" borderId="14" xfId="1" applyFont="1" applyBorder="1" applyAlignment="1">
      <alignment horizontal="left"/>
    </xf>
    <xf numFmtId="0" fontId="29" fillId="0" borderId="7" xfId="1" applyFont="1" applyBorder="1" applyAlignment="1">
      <alignment horizontal="left" vertical="top" wrapText="1"/>
    </xf>
    <xf numFmtId="0" fontId="30" fillId="0" borderId="8" xfId="1" applyFont="1" applyBorder="1" applyAlignment="1">
      <alignment horizontal="left"/>
    </xf>
    <xf numFmtId="0" fontId="30" fillId="0" borderId="9" xfId="1" applyFont="1" applyBorder="1" applyAlignment="1">
      <alignment horizontal="left"/>
    </xf>
    <xf numFmtId="0" fontId="29" fillId="0" borderId="10" xfId="1" applyFont="1" applyBorder="1" applyAlignment="1">
      <alignment horizontal="left" vertical="top" wrapText="1"/>
    </xf>
    <xf numFmtId="0" fontId="15" fillId="0" borderId="34" xfId="3" applyFont="1" applyBorder="1" applyAlignment="1">
      <alignment horizontal="left" vertical="top" wrapText="1"/>
    </xf>
    <xf numFmtId="0" fontId="30" fillId="0" borderId="8" xfId="1" applyFont="1" applyBorder="1" applyAlignment="1">
      <alignment wrapText="1"/>
    </xf>
    <xf numFmtId="0" fontId="30" fillId="0" borderId="9" xfId="1" applyFont="1" applyBorder="1" applyAlignment="1">
      <alignment wrapText="1"/>
    </xf>
    <xf numFmtId="0" fontId="30" fillId="0" borderId="0" xfId="1" applyFont="1" applyAlignment="1">
      <alignment wrapText="1"/>
    </xf>
    <xf numFmtId="0" fontId="30" fillId="0" borderId="11" xfId="1" applyFont="1" applyBorder="1" applyAlignment="1">
      <alignment wrapText="1"/>
    </xf>
    <xf numFmtId="0" fontId="30" fillId="0" borderId="13" xfId="1" applyFont="1" applyBorder="1" applyAlignment="1">
      <alignment wrapText="1"/>
    </xf>
    <xf numFmtId="0" fontId="30" fillId="0" borderId="14" xfId="1" applyFont="1" applyBorder="1" applyAlignment="1">
      <alignment wrapText="1"/>
    </xf>
    <xf numFmtId="0" fontId="50" fillId="0" borderId="7" xfId="1" applyFont="1" applyBorder="1" applyAlignment="1">
      <alignment horizontal="justify" vertical="top" wrapText="1"/>
    </xf>
    <xf numFmtId="0" fontId="30" fillId="0" borderId="8" xfId="1" applyFont="1" applyBorder="1" applyAlignment="1">
      <alignment horizontal="justify" vertical="top" wrapText="1"/>
    </xf>
    <xf numFmtId="0" fontId="30" fillId="0" borderId="9" xfId="1" applyFont="1" applyBorder="1" applyAlignment="1">
      <alignment horizontal="justify" vertical="top" wrapText="1"/>
    </xf>
    <xf numFmtId="0" fontId="29" fillId="0" borderId="10" xfId="1" applyFont="1" applyBorder="1" applyAlignment="1">
      <alignment horizontal="justify" vertical="top" wrapText="1"/>
    </xf>
    <xf numFmtId="0" fontId="30" fillId="0" borderId="0" xfId="1" applyFont="1" applyAlignment="1">
      <alignment vertical="top" wrapText="1"/>
    </xf>
    <xf numFmtId="0" fontId="30" fillId="0" borderId="11" xfId="1" applyFont="1" applyBorder="1" applyAlignment="1">
      <alignment vertical="top" wrapText="1"/>
    </xf>
    <xf numFmtId="49" fontId="31" fillId="0" borderId="15" xfId="6" applyNumberFormat="1" applyFont="1" applyBorder="1" applyAlignment="1" applyProtection="1">
      <alignment horizontal="left" vertical="top" wrapText="1"/>
      <protection locked="0"/>
    </xf>
    <xf numFmtId="0" fontId="31" fillId="0" borderId="16" xfId="1" applyFont="1" applyBorder="1" applyAlignment="1">
      <alignment vertical="top"/>
    </xf>
    <xf numFmtId="0" fontId="31" fillId="0" borderId="17" xfId="1" applyFont="1" applyBorder="1" applyAlignment="1">
      <alignment vertical="top"/>
    </xf>
    <xf numFmtId="0" fontId="29" fillId="0" borderId="0" xfId="1" applyFont="1" applyAlignment="1">
      <alignment horizontal="left" vertical="top" wrapText="1"/>
    </xf>
    <xf numFmtId="0" fontId="57" fillId="0" borderId="0" xfId="1" applyFont="1" applyAlignment="1">
      <alignment horizontal="left" vertical="top" wrapText="1"/>
    </xf>
    <xf numFmtId="0" fontId="9" fillId="0" borderId="0" xfId="1" applyFont="1" applyAlignment="1">
      <alignment horizontal="left" vertical="top" wrapText="1"/>
    </xf>
    <xf numFmtId="0" fontId="58" fillId="0" borderId="0" xfId="1" applyFont="1" applyAlignment="1">
      <alignment horizontal="left" vertical="top" wrapText="1"/>
    </xf>
    <xf numFmtId="0" fontId="30" fillId="0" borderId="0" xfId="1" applyFont="1" applyAlignment="1">
      <alignment horizontal="justify" vertical="top"/>
    </xf>
    <xf numFmtId="0" fontId="30" fillId="0" borderId="11" xfId="1" applyFont="1" applyBorder="1" applyAlignment="1">
      <alignment horizontal="justify" vertical="top"/>
    </xf>
    <xf numFmtId="0" fontId="30" fillId="0" borderId="0" xfId="1" applyFont="1" applyAlignment="1">
      <alignment horizontal="justify"/>
    </xf>
    <xf numFmtId="0" fontId="30" fillId="0" borderId="11" xfId="1" applyFont="1" applyBorder="1" applyAlignment="1">
      <alignment horizontal="justify"/>
    </xf>
    <xf numFmtId="0" fontId="30" fillId="0" borderId="13" xfId="1" applyFont="1" applyBorder="1" applyAlignment="1">
      <alignment horizontal="left" vertical="top" wrapText="1"/>
    </xf>
    <xf numFmtId="0" fontId="30" fillId="0" borderId="14" xfId="1" applyFont="1" applyBorder="1" applyAlignment="1">
      <alignment horizontal="left" vertical="top" wrapText="1"/>
    </xf>
    <xf numFmtId="4" fontId="38" fillId="0" borderId="0" xfId="5" applyNumberFormat="1" applyFont="1" applyAlignment="1">
      <alignment horizontal="left" vertical="top" wrapText="1"/>
    </xf>
    <xf numFmtId="0" fontId="30" fillId="0" borderId="10" xfId="8" applyFont="1" applyBorder="1" applyAlignment="1">
      <alignment horizontal="left" vertical="top" wrapText="1"/>
    </xf>
    <xf numFmtId="0" fontId="30" fillId="0" borderId="0" xfId="8" applyFont="1" applyAlignment="1">
      <alignment horizontal="left" vertical="top" wrapText="1"/>
    </xf>
    <xf numFmtId="0" fontId="30" fillId="0" borderId="11" xfId="8" applyFont="1" applyBorder="1" applyAlignment="1">
      <alignment horizontal="left" vertical="top" wrapText="1"/>
    </xf>
    <xf numFmtId="0" fontId="30" fillId="0" borderId="12" xfId="8" applyFont="1" applyBorder="1" applyAlignment="1">
      <alignment horizontal="left" vertical="top" wrapText="1"/>
    </xf>
    <xf numFmtId="0" fontId="30" fillId="0" borderId="13" xfId="8" applyFont="1" applyBorder="1" applyAlignment="1">
      <alignment horizontal="left" vertical="top" wrapText="1"/>
    </xf>
    <xf numFmtId="0" fontId="30" fillId="0" borderId="14" xfId="8" applyFont="1" applyBorder="1" applyAlignment="1">
      <alignment horizontal="left" vertical="top" wrapText="1"/>
    </xf>
    <xf numFmtId="0" fontId="30" fillId="0" borderId="7" xfId="1" applyFont="1" applyBorder="1" applyAlignment="1">
      <alignment horizontal="justify" vertical="top" wrapText="1"/>
    </xf>
    <xf numFmtId="0" fontId="30" fillId="0" borderId="13" xfId="1" applyFont="1" applyBorder="1" applyAlignment="1">
      <alignment horizontal="justify" vertical="top" wrapText="1"/>
    </xf>
    <xf numFmtId="0" fontId="30" fillId="0" borderId="14" xfId="1" applyFont="1" applyBorder="1" applyAlignment="1">
      <alignment horizontal="justify" vertical="top" wrapText="1"/>
    </xf>
    <xf numFmtId="0" fontId="33" fillId="0" borderId="15" xfId="1" applyFont="1" applyBorder="1" applyAlignment="1">
      <alignment horizontal="justify" vertical="top" wrapText="1"/>
    </xf>
    <xf numFmtId="0" fontId="33" fillId="0" borderId="16" xfId="1" applyFont="1" applyBorder="1" applyAlignment="1">
      <alignment horizontal="justify" vertical="top"/>
    </xf>
    <xf numFmtId="0" fontId="33" fillId="0" borderId="17" xfId="1" applyFont="1" applyBorder="1" applyAlignment="1">
      <alignment horizontal="justify" vertical="top"/>
    </xf>
    <xf numFmtId="0" fontId="42" fillId="0" borderId="12" xfId="1" applyFont="1" applyBorder="1" applyAlignment="1">
      <alignment horizontal="justify" vertical="top" wrapText="1"/>
    </xf>
    <xf numFmtId="0" fontId="42" fillId="0" borderId="13" xfId="1" applyFont="1" applyBorder="1" applyAlignment="1">
      <alignment horizontal="justify" vertical="top" wrapText="1"/>
    </xf>
    <xf numFmtId="0" fontId="42" fillId="0" borderId="14" xfId="1" applyFont="1" applyBorder="1" applyAlignment="1">
      <alignment horizontal="justify" vertical="top" wrapText="1"/>
    </xf>
    <xf numFmtId="0" fontId="30" fillId="0" borderId="7" xfId="1" applyFont="1" applyBorder="1" applyAlignment="1">
      <alignment horizontal="left" vertical="center" wrapText="1"/>
    </xf>
    <xf numFmtId="0" fontId="30" fillId="0" borderId="8" xfId="1" applyFont="1" applyBorder="1" applyAlignment="1">
      <alignment horizontal="left" vertical="center" wrapText="1"/>
    </xf>
    <xf numFmtId="0" fontId="30" fillId="0" borderId="9" xfId="1" applyFont="1" applyBorder="1" applyAlignment="1">
      <alignment horizontal="left" vertical="center" wrapText="1"/>
    </xf>
    <xf numFmtId="0" fontId="30" fillId="0" borderId="10" xfId="1" applyFont="1" applyBorder="1" applyAlignment="1">
      <alignment vertical="top" wrapText="1"/>
    </xf>
    <xf numFmtId="0" fontId="29" fillId="0" borderId="0" xfId="1" applyFont="1" applyAlignment="1">
      <alignment vertical="top" wrapText="1"/>
    </xf>
    <xf numFmtId="0" fontId="29" fillId="0" borderId="11" xfId="1" applyFont="1" applyBorder="1" applyAlignment="1">
      <alignment vertical="top" wrapText="1"/>
    </xf>
    <xf numFmtId="0" fontId="30" fillId="0" borderId="12" xfId="1" applyFont="1" applyBorder="1" applyAlignment="1">
      <alignment vertical="top" wrapText="1"/>
    </xf>
    <xf numFmtId="0" fontId="29" fillId="0" borderId="13" xfId="1" applyFont="1" applyBorder="1" applyAlignment="1">
      <alignment vertical="top" wrapText="1"/>
    </xf>
    <xf numFmtId="0" fontId="29" fillId="0" borderId="14" xfId="1" applyFont="1" applyBorder="1" applyAlignment="1">
      <alignment vertical="top" wrapText="1"/>
    </xf>
    <xf numFmtId="0" fontId="67" fillId="0" borderId="8" xfId="1" applyFont="1" applyBorder="1" applyAlignment="1">
      <alignment horizontal="justify" vertical="top" wrapText="1"/>
    </xf>
    <xf numFmtId="0" fontId="67" fillId="0" borderId="9" xfId="1" applyFont="1" applyBorder="1" applyAlignment="1">
      <alignment horizontal="justify" vertical="top" wrapText="1"/>
    </xf>
    <xf numFmtId="3" fontId="30" fillId="0" borderId="10" xfId="1" applyNumberFormat="1" applyFont="1" applyBorder="1" applyAlignment="1">
      <alignment horizontal="justify" vertical="top" wrapText="1"/>
    </xf>
    <xf numFmtId="3" fontId="30" fillId="0" borderId="12" xfId="1" applyNumberFormat="1" applyFont="1" applyBorder="1" applyAlignment="1">
      <alignment horizontal="justify" vertical="top" wrapText="1"/>
    </xf>
    <xf numFmtId="0" fontId="45" fillId="0" borderId="7" xfId="1" applyFont="1" applyBorder="1" applyAlignment="1">
      <alignment horizontal="justify" vertical="top" wrapText="1"/>
    </xf>
    <xf numFmtId="0" fontId="30" fillId="0" borderId="0" xfId="1" applyFont="1" applyAlignment="1">
      <alignment horizontal="justify" vertical="top" wrapText="1"/>
    </xf>
    <xf numFmtId="0" fontId="30" fillId="0" borderId="11" xfId="1" applyFont="1" applyBorder="1" applyAlignment="1">
      <alignment horizontal="justify" vertical="top" wrapText="1"/>
    </xf>
    <xf numFmtId="0" fontId="6" fillId="4" borderId="33" xfId="1" applyFont="1" applyFill="1" applyBorder="1" applyAlignment="1">
      <alignment horizontal="left" vertical="top"/>
    </xf>
    <xf numFmtId="165" fontId="6" fillId="4" borderId="33" xfId="1" applyNumberFormat="1" applyFont="1" applyFill="1" applyBorder="1" applyAlignment="1">
      <alignment horizontal="center"/>
    </xf>
    <xf numFmtId="49" fontId="18" fillId="0" borderId="0" xfId="1" applyNumberFormat="1" applyFont="1" applyAlignment="1">
      <alignment horizontal="left" vertical="top" wrapText="1"/>
    </xf>
    <xf numFmtId="49" fontId="18" fillId="0" borderId="0" xfId="1" applyNumberFormat="1" applyFont="1" applyAlignment="1">
      <alignment horizontal="left" vertical="top"/>
    </xf>
    <xf numFmtId="49" fontId="18" fillId="0" borderId="0" xfId="1" applyNumberFormat="1" applyFont="1" applyAlignment="1">
      <alignment horizontal="center" vertical="top"/>
    </xf>
    <xf numFmtId="4" fontId="87" fillId="0" borderId="7" xfId="13" applyFont="1" applyBorder="1" applyAlignment="1">
      <alignment horizontal="justify" vertical="top" wrapText="1"/>
    </xf>
    <xf numFmtId="4" fontId="87" fillId="0" borderId="8" xfId="13" applyFont="1" applyBorder="1" applyAlignment="1">
      <alignment horizontal="justify" vertical="top" wrapText="1"/>
    </xf>
    <xf numFmtId="4" fontId="87" fillId="0" borderId="9" xfId="13" applyFont="1" applyBorder="1" applyAlignment="1">
      <alignment horizontal="justify" vertical="top" wrapText="1"/>
    </xf>
    <xf numFmtId="4" fontId="75" fillId="0" borderId="0" xfId="13" applyFont="1" applyAlignment="1">
      <alignment horizontal="left" vertical="top"/>
    </xf>
    <xf numFmtId="0" fontId="42" fillId="5" borderId="15" xfId="3" applyFont="1" applyFill="1" applyBorder="1"/>
    <xf numFmtId="0" fontId="42" fillId="5" borderId="16" xfId="3" applyFont="1" applyFill="1" applyBorder="1"/>
    <xf numFmtId="0" fontId="42" fillId="5" borderId="17" xfId="3" applyFont="1" applyFill="1" applyBorder="1"/>
    <xf numFmtId="0" fontId="61" fillId="0" borderId="10" xfId="3" applyFont="1" applyBorder="1" applyAlignment="1">
      <alignment horizontal="justify" vertical="top" wrapText="1"/>
    </xf>
    <xf numFmtId="0" fontId="61" fillId="0" borderId="0" xfId="3" applyFont="1" applyAlignment="1">
      <alignment horizontal="justify" vertical="top" wrapText="1"/>
    </xf>
    <xf numFmtId="0" fontId="61" fillId="0" borderId="11" xfId="3" applyFont="1" applyBorder="1" applyAlignment="1">
      <alignment horizontal="justify" vertical="top" wrapText="1"/>
    </xf>
    <xf numFmtId="0" fontId="61" fillId="0" borderId="12" xfId="3" applyFont="1" applyBorder="1" applyAlignment="1">
      <alignment horizontal="justify" vertical="top" wrapText="1"/>
    </xf>
    <xf numFmtId="0" fontId="61" fillId="0" borderId="13" xfId="3" applyFont="1" applyBorder="1" applyAlignment="1">
      <alignment horizontal="justify" vertical="top" wrapText="1"/>
    </xf>
    <xf numFmtId="0" fontId="61" fillId="0" borderId="14" xfId="3" applyFont="1" applyBorder="1" applyAlignment="1">
      <alignment horizontal="justify" vertical="top" wrapText="1"/>
    </xf>
    <xf numFmtId="0" fontId="61" fillId="0" borderId="7" xfId="3" applyFont="1" applyBorder="1" applyAlignment="1">
      <alignment horizontal="justify" vertical="top" wrapText="1"/>
    </xf>
    <xf numFmtId="0" fontId="61" fillId="0" borderId="8" xfId="3" applyFont="1" applyBorder="1" applyAlignment="1">
      <alignment horizontal="justify" vertical="top" wrapText="1"/>
    </xf>
    <xf numFmtId="0" fontId="61" fillId="0" borderId="9" xfId="3" applyFont="1" applyBorder="1" applyAlignment="1">
      <alignment horizontal="justify" vertical="top" wrapText="1"/>
    </xf>
    <xf numFmtId="167" fontId="202" fillId="0" borderId="0" xfId="19" applyFont="1" applyAlignment="1" applyProtection="1">
      <alignment vertical="top" wrapText="1"/>
      <protection locked="0"/>
    </xf>
    <xf numFmtId="0" fontId="205" fillId="0" borderId="0" xfId="29" applyFont="1"/>
    <xf numFmtId="0" fontId="104" fillId="0" borderId="0" xfId="41" applyFont="1" applyAlignment="1">
      <alignment wrapText="1"/>
    </xf>
    <xf numFmtId="0" fontId="2" fillId="0" borderId="0" xfId="43" applyAlignment="1">
      <alignment wrapText="1"/>
    </xf>
    <xf numFmtId="0" fontId="101" fillId="0" borderId="0" xfId="44" quotePrefix="1" applyFont="1" applyAlignment="1">
      <alignment horizontal="justify" vertical="top" wrapText="1"/>
    </xf>
    <xf numFmtId="0" fontId="77" fillId="0" borderId="0" xfId="44" applyFont="1"/>
    <xf numFmtId="0" fontId="121" fillId="0" borderId="0" xfId="44" applyFont="1" applyAlignment="1">
      <alignment horizontal="justify" vertical="top" wrapText="1"/>
    </xf>
    <xf numFmtId="0" fontId="97" fillId="0" borderId="0" xfId="44" applyFont="1"/>
    <xf numFmtId="0" fontId="51" fillId="0" borderId="0" xfId="44" applyFont="1"/>
    <xf numFmtId="0" fontId="135" fillId="0" borderId="0" xfId="44" quotePrefix="1" applyFont="1" applyAlignment="1">
      <alignment horizontal="justify" vertical="top" wrapText="1"/>
    </xf>
    <xf numFmtId="0" fontId="134" fillId="0" borderId="0" xfId="44" applyFont="1"/>
    <xf numFmtId="0" fontId="120" fillId="0" borderId="0" xfId="43" applyFont="1" applyAlignment="1">
      <alignment horizontal="justify" vertical="top" wrapText="1"/>
    </xf>
    <xf numFmtId="0" fontId="2" fillId="0" borderId="0" xfId="43"/>
    <xf numFmtId="0" fontId="172" fillId="0" borderId="0" xfId="43" applyFont="1" applyAlignment="1">
      <alignment horizontal="justify" vertical="top" wrapText="1"/>
    </xf>
    <xf numFmtId="0" fontId="96" fillId="0" borderId="0" xfId="43" applyFont="1"/>
    <xf numFmtId="0" fontId="175" fillId="0" borderId="0" xfId="43" applyFont="1"/>
    <xf numFmtId="0" fontId="101" fillId="0" borderId="0" xfId="43" quotePrefix="1" applyFont="1" applyAlignment="1">
      <alignment horizontal="justify" vertical="top" wrapText="1"/>
    </xf>
    <xf numFmtId="0" fontId="77" fillId="0" borderId="0" xfId="43" applyFont="1"/>
    <xf numFmtId="0" fontId="102" fillId="0" borderId="0" xfId="43" quotePrefix="1" applyFont="1" applyAlignment="1">
      <alignment horizontal="justify" vertical="top" wrapText="1"/>
    </xf>
    <xf numFmtId="0" fontId="174" fillId="0" borderId="0" xfId="43" applyFont="1" applyAlignment="1">
      <alignment horizontal="justify" vertical="top" wrapText="1"/>
    </xf>
    <xf numFmtId="0" fontId="173" fillId="0" borderId="0" xfId="43" applyFont="1"/>
    <xf numFmtId="0" fontId="177" fillId="0" borderId="0" xfId="43" applyFont="1" applyAlignment="1">
      <alignment horizontal="justify" vertical="top" wrapText="1"/>
    </xf>
    <xf numFmtId="0" fontId="163" fillId="0" borderId="29" xfId="43" applyFont="1" applyBorder="1" applyAlignment="1">
      <alignment horizontal="justify" vertical="top" wrapText="1"/>
    </xf>
    <xf numFmtId="0" fontId="96" fillId="0" borderId="30" xfId="43" applyFont="1" applyBorder="1"/>
    <xf numFmtId="0" fontId="96" fillId="0" borderId="31" xfId="43" applyFont="1" applyBorder="1"/>
    <xf numFmtId="0" fontId="163" fillId="0" borderId="30" xfId="43" applyFont="1" applyBorder="1" applyAlignment="1">
      <alignment horizontal="justify" vertical="top" wrapText="1"/>
    </xf>
    <xf numFmtId="0" fontId="163" fillId="0" borderId="31" xfId="43" applyFont="1" applyBorder="1" applyAlignment="1">
      <alignment horizontal="justify" vertical="top" wrapText="1"/>
    </xf>
    <xf numFmtId="0" fontId="96" fillId="0" borderId="0" xfId="43" applyFont="1" applyAlignment="1">
      <alignment horizontal="justify" vertical="top" wrapText="1"/>
    </xf>
    <xf numFmtId="0" fontId="101" fillId="0" borderId="0" xfId="56" quotePrefix="1" applyFont="1" applyAlignment="1">
      <alignment horizontal="justify" vertical="top" wrapText="1"/>
    </xf>
    <xf numFmtId="0" fontId="97" fillId="0" borderId="0" xfId="56" applyFont="1"/>
    <xf numFmtId="0" fontId="106" fillId="0" borderId="0" xfId="56" quotePrefix="1" applyFont="1" applyAlignment="1">
      <alignment horizontal="justify" vertical="top" wrapText="1"/>
    </xf>
    <xf numFmtId="0" fontId="191" fillId="0" borderId="0" xfId="56" applyFont="1" applyAlignment="1">
      <alignment horizontal="justify" vertical="top" wrapText="1"/>
    </xf>
    <xf numFmtId="0" fontId="97" fillId="0" borderId="0" xfId="56" applyFont="1" applyAlignment="1">
      <alignment vertical="top"/>
    </xf>
    <xf numFmtId="0" fontId="77" fillId="0" borderId="0" xfId="56"/>
    <xf numFmtId="0" fontId="106" fillId="0" borderId="0" xfId="56" applyFont="1" applyAlignment="1">
      <alignment horizontal="justify" vertical="top" wrapText="1"/>
    </xf>
    <xf numFmtId="0" fontId="190" fillId="0" borderId="0" xfId="56" applyFont="1"/>
    <xf numFmtId="0" fontId="207" fillId="0" borderId="0" xfId="31" applyFont="1" applyFill="1" applyAlignment="1">
      <alignment horizontal="right" vertical="top" wrapText="1"/>
    </xf>
    <xf numFmtId="0" fontId="207" fillId="0" borderId="0" xfId="31" applyFont="1" applyFill="1" applyAlignment="1">
      <alignment horizontal="right" vertical="top"/>
    </xf>
    <xf numFmtId="44" fontId="207" fillId="0" borderId="0" xfId="31" applyNumberFormat="1" applyFont="1" applyFill="1" applyAlignment="1">
      <alignment horizontal="right" vertical="top"/>
    </xf>
    <xf numFmtId="44" fontId="207" fillId="0" borderId="0" xfId="20" applyNumberFormat="1" applyFont="1" applyFill="1" applyAlignment="1">
      <alignment vertical="top"/>
    </xf>
    <xf numFmtId="49" fontId="207" fillId="0" borderId="0" xfId="21" applyNumberFormat="1" applyFont="1" applyFill="1" applyAlignment="1">
      <alignment vertical="top"/>
    </xf>
    <xf numFmtId="0" fontId="207" fillId="0" borderId="0" xfId="32" applyFont="1" applyFill="1" applyAlignment="1">
      <alignment vertical="top" wrapText="1"/>
    </xf>
    <xf numFmtId="0" fontId="207" fillId="0" borderId="0" xfId="32" applyFont="1" applyFill="1" applyAlignment="1">
      <alignment horizontal="center" vertical="top"/>
    </xf>
    <xf numFmtId="44" fontId="207" fillId="0" borderId="0" xfId="32" applyNumberFormat="1" applyFont="1" applyFill="1" applyAlignment="1">
      <alignment horizontal="center" vertical="top"/>
    </xf>
    <xf numFmtId="0" fontId="207" fillId="0" borderId="0" xfId="29" applyFont="1" applyFill="1" applyAlignment="1">
      <alignment vertical="top" wrapText="1"/>
    </xf>
    <xf numFmtId="0" fontId="210" fillId="0" borderId="0" xfId="29" applyFont="1" applyFill="1" applyAlignment="1">
      <alignment vertical="top"/>
    </xf>
    <xf numFmtId="44" fontId="210" fillId="0" borderId="0" xfId="29" applyNumberFormat="1" applyFont="1" applyFill="1" applyAlignment="1">
      <alignment vertical="top"/>
    </xf>
    <xf numFmtId="0" fontId="208" fillId="0" borderId="0" xfId="29" applyFont="1" applyFill="1" applyAlignment="1">
      <alignment vertical="top"/>
    </xf>
    <xf numFmtId="0" fontId="207" fillId="0" borderId="0" xfId="29" applyFont="1" applyFill="1" applyAlignment="1">
      <alignment horizontal="right" vertical="top" wrapText="1"/>
    </xf>
    <xf numFmtId="0" fontId="207" fillId="0" borderId="0" xfId="29" applyFont="1" applyFill="1" applyAlignment="1">
      <alignment vertical="top"/>
    </xf>
    <xf numFmtId="165" fontId="3" fillId="0" borderId="0" xfId="1" applyNumberFormat="1" applyFont="1" applyFill="1"/>
    <xf numFmtId="44" fontId="201" fillId="0" borderId="0" xfId="19" applyNumberFormat="1" applyFont="1" applyFill="1" applyAlignment="1" applyProtection="1">
      <alignment horizontal="center"/>
      <protection locked="0"/>
    </xf>
  </cellXfs>
  <cellStyles count="66">
    <cellStyle name="Navadno" xfId="0" builtinId="0"/>
    <cellStyle name="Navadno 10" xfId="21" xr:uid="{00000000-0005-0000-0000-000001000000}"/>
    <cellStyle name="Navadno 10 10 10" xfId="52" xr:uid="{7390C6F1-CF24-4B6E-9941-2592AA7FFE94}"/>
    <cellStyle name="Navadno 10 2" xfId="33" xr:uid="{00000000-0005-0000-0000-000002000000}"/>
    <cellStyle name="Navadno 10_26-2017-Material" xfId="38" xr:uid="{00000000-0005-0000-0000-000003000000}"/>
    <cellStyle name="Navadno 11" xfId="44" xr:uid="{723CD5E9-B19B-4AB8-8399-82BE9151B4AB}"/>
    <cellStyle name="Navadno 11 2 2" xfId="40" xr:uid="{016755C0-EE3B-4A1D-A221-9FC1ADDA006B}"/>
    <cellStyle name="Navadno 13" xfId="31" xr:uid="{00000000-0005-0000-0000-000004000000}"/>
    <cellStyle name="Navadno 13 2" xfId="29" xr:uid="{00000000-0005-0000-0000-000005000000}"/>
    <cellStyle name="Navadno 2" xfId="1" xr:uid="{00000000-0005-0000-0000-000006000000}"/>
    <cellStyle name="Navadno 2 12 4" xfId="43" xr:uid="{78906034-6839-4E59-8A7B-6145C3294C88}"/>
    <cellStyle name="Navadno 2 2" xfId="4" xr:uid="{00000000-0005-0000-0000-000007000000}"/>
    <cellStyle name="Navadno 2 2 2" xfId="5" xr:uid="{00000000-0005-0000-0000-000008000000}"/>
    <cellStyle name="Navadno 2 2 2 3" xfId="61" xr:uid="{0747EFAF-7EF0-492D-AFD4-85BD027B134F}"/>
    <cellStyle name="Navadno 2 2 2 4" xfId="42" xr:uid="{6C5D81F2-8725-4CDD-9837-DAA7E461E7EB}"/>
    <cellStyle name="Navadno 2 2 20" xfId="60" xr:uid="{D111EDED-420F-457E-9B11-332FB47669CC}"/>
    <cellStyle name="Navadno 2 3" xfId="14" xr:uid="{00000000-0005-0000-0000-000009000000}"/>
    <cellStyle name="Navadno 2 3 2 2" xfId="56" xr:uid="{62B7419A-DAA1-4FB4-93A5-FF41ECA5CB7F}"/>
    <cellStyle name="Navadno 2 4" xfId="49" xr:uid="{F9019391-1F0D-40E6-9778-8649D9D99ED8}"/>
    <cellStyle name="Navadno 2 4 2" xfId="50" xr:uid="{6CEBC7AE-ACE9-4BEB-B18A-311246844C29}"/>
    <cellStyle name="Navadno 3" xfId="13" xr:uid="{00000000-0005-0000-0000-00000A000000}"/>
    <cellStyle name="Navadno 3 2" xfId="51" xr:uid="{59766159-2DAE-48CF-8415-51EE86006009}"/>
    <cellStyle name="Navadno 3 2 2 23" xfId="62" xr:uid="{36226F4C-44A3-43E8-A53E-9F9790B6AEE9}"/>
    <cellStyle name="Navadno 4" xfId="15" xr:uid="{00000000-0005-0000-0000-00000B000000}"/>
    <cellStyle name="Navadno 4 2" xfId="45" xr:uid="{85435CE6-6781-4B0A-9B6E-5CD62758C594}"/>
    <cellStyle name="Navadno 4 2 2" xfId="47" xr:uid="{A01868D1-60FE-4F92-81FF-D1DECFF9A8FB}"/>
    <cellStyle name="Navadno 4 3 5" xfId="53" xr:uid="{FBDB792F-D84C-4A85-9942-A4E49B149BBF}"/>
    <cellStyle name="Navadno 40" xfId="17" xr:uid="{00000000-0005-0000-0000-00000C000000}"/>
    <cellStyle name="Navadno 5" xfId="12" xr:uid="{00000000-0005-0000-0000-00000D000000}"/>
    <cellStyle name="Navadno 5 5" xfId="59" xr:uid="{01D5E685-A142-4E5A-8AEB-4EC276081683}"/>
    <cellStyle name="Navadno 5 75" xfId="41" xr:uid="{F08012EC-7DA1-4AE8-B2D1-ADC507E05E47}"/>
    <cellStyle name="Navadno 58" xfId="37" xr:uid="{00000000-0005-0000-0000-00000E000000}"/>
    <cellStyle name="Navadno 59 2" xfId="36" xr:uid="{00000000-0005-0000-0000-00000F000000}"/>
    <cellStyle name="Navadno 6" xfId="16" xr:uid="{00000000-0005-0000-0000-000010000000}"/>
    <cellStyle name="Navadno 6 2" xfId="64" xr:uid="{558161E2-D50C-4B1F-982B-E1DDD4C24BA1}"/>
    <cellStyle name="Navadno 6 66 2" xfId="58" xr:uid="{1F1248A1-EC6E-44FE-94DF-58D3533626C6}"/>
    <cellStyle name="Navadno 63" xfId="34" xr:uid="{00000000-0005-0000-0000-000011000000}"/>
    <cellStyle name="Navadno 7" xfId="18" xr:uid="{00000000-0005-0000-0000-000012000000}"/>
    <cellStyle name="Navadno 7 2" xfId="48" xr:uid="{85BD85D9-045E-47DA-A3AF-89523064B195}"/>
    <cellStyle name="Navadno 7 2 2" xfId="54" xr:uid="{6427D066-5913-4E74-BC94-10710524D614}"/>
    <cellStyle name="Navadno 8" xfId="23" xr:uid="{00000000-0005-0000-0000-000013000000}"/>
    <cellStyle name="Navadno 9" xfId="22" xr:uid="{00000000-0005-0000-0000-000014000000}"/>
    <cellStyle name="Navadno 9 2" xfId="57" xr:uid="{4E6103E4-FA94-4896-8799-4DEBB34F0675}"/>
    <cellStyle name="Navadno 95" xfId="35" xr:uid="{00000000-0005-0000-0000-000015000000}"/>
    <cellStyle name="Navadno_04165-20-PZR-41-MP_Bistricai_popis_obj" xfId="11" xr:uid="{00000000-0005-0000-0000-000016000000}"/>
    <cellStyle name="Navadno_FAZA I - TRAKT D" xfId="25" xr:uid="{00000000-0005-0000-0000-000017000000}"/>
    <cellStyle name="Navadno_FAZA II - TRAKT A,B,C" xfId="26" xr:uid="{00000000-0005-0000-0000-000018000000}"/>
    <cellStyle name="Navadno_Fin-črn 2" xfId="2" xr:uid="{00000000-0005-0000-0000-000019000000}"/>
    <cellStyle name="Navadno_List1" xfId="3" xr:uid="{00000000-0005-0000-0000-00001A000000}"/>
    <cellStyle name="Navadno_List2" xfId="19" xr:uid="{00000000-0005-0000-0000-00001B000000}"/>
    <cellStyle name="Navadno_popGO.popravljen NL-PZI" xfId="7" xr:uid="{00000000-0005-0000-0000-00001C000000}"/>
    <cellStyle name="Navadno_POPIS_S_CENAMI 2" xfId="27" xr:uid="{00000000-0005-0000-0000-00001D000000}"/>
    <cellStyle name="Navadno_POPIS_S_CENAMI 3" xfId="28" xr:uid="{00000000-0005-0000-0000-00001E000000}"/>
    <cellStyle name="Navadno_PRAZ" xfId="32" xr:uid="{00000000-0005-0000-0000-00001F000000}"/>
    <cellStyle name="Navadno_PZI - C - pogodbeni" xfId="6" xr:uid="{00000000-0005-0000-0000-000020000000}"/>
    <cellStyle name="Normal 186" xfId="55" xr:uid="{389CFF46-701E-47FD-8B1F-6D6489D8356A}"/>
    <cellStyle name="Normal 2" xfId="39" xr:uid="{00000000-0005-0000-0000-000021000000}"/>
    <cellStyle name="Normal 2 2 7" xfId="65" xr:uid="{EA9FB7F8-5B36-491E-8AA0-1057A2F092CB}"/>
    <cellStyle name="Normal 2 37" xfId="63" xr:uid="{C1376F4B-3DAB-4C8D-A518-54522A2B571B}"/>
    <cellStyle name="Normal_LMSA05P" xfId="10" xr:uid="{00000000-0005-0000-0000-000022000000}"/>
    <cellStyle name="Normal_tesarska dela - streha" xfId="8" xr:uid="{00000000-0005-0000-0000-000023000000}"/>
    <cellStyle name="Slog 1" xfId="9" xr:uid="{00000000-0005-0000-0000-000024000000}"/>
    <cellStyle name="Slog 1 4" xfId="46" xr:uid="{072A4141-E613-46B7-B95E-C5F0D3603033}"/>
    <cellStyle name="Valuta 2" xfId="20" xr:uid="{00000000-0005-0000-0000-000025000000}"/>
    <cellStyle name="Valuta 2 2" xfId="30" xr:uid="{00000000-0005-0000-0000-000026000000}"/>
    <cellStyle name="Vejica 2" xfId="24" xr:uid="{00000000-0005-0000-0000-00002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oneCellAnchor>
    <xdr:from>
      <xdr:col>7</xdr:col>
      <xdr:colOff>605790</xdr:colOff>
      <xdr:row>15</xdr:row>
      <xdr:rowOff>0</xdr:rowOff>
    </xdr:from>
    <xdr:ext cx="184731" cy="264560"/>
    <xdr:sp macro="" textlink="">
      <xdr:nvSpPr>
        <xdr:cNvPr id="2" name="PoljeZBesedilom 1">
          <a:extLst>
            <a:ext uri="{FF2B5EF4-FFF2-40B4-BE49-F238E27FC236}">
              <a16:creationId xmlns:a16="http://schemas.microsoft.com/office/drawing/2014/main" id="{AA07BC1D-5C86-46F9-BC59-DCF3A25D20FE}"/>
            </a:ext>
          </a:extLst>
        </xdr:cNvPr>
        <xdr:cNvSpPr txBox="1"/>
      </xdr:nvSpPr>
      <xdr:spPr>
        <a:xfrm>
          <a:off x="6301740"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sl-SI"/>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638175</xdr:colOff>
      <xdr:row>66</xdr:row>
      <xdr:rowOff>295276</xdr:rowOff>
    </xdr:from>
    <xdr:ext cx="1644121" cy="1847850"/>
    <xdr:pic>
      <xdr:nvPicPr>
        <xdr:cNvPr id="2" name="Slika 1">
          <a:extLst>
            <a:ext uri="{FF2B5EF4-FFF2-40B4-BE49-F238E27FC236}">
              <a16:creationId xmlns:a16="http://schemas.microsoft.com/office/drawing/2014/main" id="{0A05D8CE-0DF0-4A76-990F-BE6ECD5B4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11172826"/>
          <a:ext cx="1644121" cy="184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84</xdr:row>
      <xdr:rowOff>104775</xdr:rowOff>
    </xdr:from>
    <xdr:ext cx="890565" cy="1085850"/>
    <xdr:pic>
      <xdr:nvPicPr>
        <xdr:cNvPr id="3" name="Slika 2">
          <a:extLst>
            <a:ext uri="{FF2B5EF4-FFF2-40B4-BE49-F238E27FC236}">
              <a16:creationId xmlns:a16="http://schemas.microsoft.com/office/drawing/2014/main" id="{09C3B3ED-8629-41BE-96EF-5DBA6610C94D}"/>
            </a:ext>
          </a:extLst>
        </xdr:cNvPr>
        <xdr:cNvPicPr>
          <a:picLocks noChangeAspect="1"/>
        </xdr:cNvPicPr>
      </xdr:nvPicPr>
      <xdr:blipFill>
        <a:blip xmlns:r="http://schemas.openxmlformats.org/officeDocument/2006/relationships" r:embed="rId2"/>
        <a:stretch>
          <a:fillRect/>
        </a:stretch>
      </xdr:blipFill>
      <xdr:spPr>
        <a:xfrm>
          <a:off x="3200400" y="14030325"/>
          <a:ext cx="890565" cy="1085850"/>
        </a:xfrm>
        <a:prstGeom prst="rect">
          <a:avLst/>
        </a:prstGeom>
      </xdr:spPr>
    </xdr:pic>
    <xdr:clientData/>
  </xdr:oneCellAnchor>
  <xdr:oneCellAnchor>
    <xdr:from>
      <xdr:col>4</xdr:col>
      <xdr:colOff>361950</xdr:colOff>
      <xdr:row>101</xdr:row>
      <xdr:rowOff>152400</xdr:rowOff>
    </xdr:from>
    <xdr:ext cx="990600" cy="1152111"/>
    <xdr:pic>
      <xdr:nvPicPr>
        <xdr:cNvPr id="4" name="Slika 3">
          <a:extLst>
            <a:ext uri="{FF2B5EF4-FFF2-40B4-BE49-F238E27FC236}">
              <a16:creationId xmlns:a16="http://schemas.microsoft.com/office/drawing/2014/main" id="{9ECB5127-2100-4ADF-AC9D-ECE1121F57F1}"/>
            </a:ext>
          </a:extLst>
        </xdr:cNvPr>
        <xdr:cNvPicPr>
          <a:picLocks noChangeAspect="1"/>
        </xdr:cNvPicPr>
      </xdr:nvPicPr>
      <xdr:blipFill>
        <a:blip xmlns:r="http://schemas.openxmlformats.org/officeDocument/2006/relationships" r:embed="rId3"/>
        <a:stretch>
          <a:fillRect/>
        </a:stretch>
      </xdr:blipFill>
      <xdr:spPr>
        <a:xfrm>
          <a:off x="2914650" y="16830675"/>
          <a:ext cx="990600" cy="1152111"/>
        </a:xfrm>
        <a:prstGeom prst="rect">
          <a:avLst/>
        </a:prstGeom>
      </xdr:spPr>
    </xdr:pic>
    <xdr:clientData/>
  </xdr:oneCellAnchor>
  <xdr:oneCellAnchor>
    <xdr:from>
      <xdr:col>5</xdr:col>
      <xdr:colOff>57150</xdr:colOff>
      <xdr:row>96</xdr:row>
      <xdr:rowOff>228601</xdr:rowOff>
    </xdr:from>
    <xdr:ext cx="866775" cy="610066"/>
    <xdr:pic>
      <xdr:nvPicPr>
        <xdr:cNvPr id="5" name="Slika 4">
          <a:extLst>
            <a:ext uri="{FF2B5EF4-FFF2-40B4-BE49-F238E27FC236}">
              <a16:creationId xmlns:a16="http://schemas.microsoft.com/office/drawing/2014/main" id="{41D8D582-E6C4-4C36-B466-ACD15641A4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48025" y="16030576"/>
          <a:ext cx="866775" cy="6100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637601</xdr:colOff>
      <xdr:row>113</xdr:row>
      <xdr:rowOff>657226</xdr:rowOff>
    </xdr:from>
    <xdr:ext cx="1922913" cy="676274"/>
    <xdr:pic>
      <xdr:nvPicPr>
        <xdr:cNvPr id="6" name="Slika 5">
          <a:extLst>
            <a:ext uri="{FF2B5EF4-FFF2-40B4-BE49-F238E27FC236}">
              <a16:creationId xmlns:a16="http://schemas.microsoft.com/office/drawing/2014/main" id="{96618172-04F6-4ED6-A631-DCAB6FFFE9B1}"/>
            </a:ext>
          </a:extLst>
        </xdr:cNvPr>
        <xdr:cNvPicPr>
          <a:picLocks noChangeAspect="1" noChangeArrowheads="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1913951" y="18783301"/>
          <a:ext cx="1922913"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209551</xdr:colOff>
      <xdr:row>117</xdr:row>
      <xdr:rowOff>371476</xdr:rowOff>
    </xdr:from>
    <xdr:ext cx="914400" cy="615546"/>
    <xdr:pic>
      <xdr:nvPicPr>
        <xdr:cNvPr id="7" name="Slika 6">
          <a:extLst>
            <a:ext uri="{FF2B5EF4-FFF2-40B4-BE49-F238E27FC236}">
              <a16:creationId xmlns:a16="http://schemas.microsoft.com/office/drawing/2014/main" id="{DBED7C2A-C6C7-4C6D-82AD-0F3541691BF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1" y="19431001"/>
          <a:ext cx="914400" cy="615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142875</xdr:colOff>
      <xdr:row>123</xdr:row>
      <xdr:rowOff>466725</xdr:rowOff>
    </xdr:from>
    <xdr:ext cx="1126833" cy="1190625"/>
    <xdr:pic>
      <xdr:nvPicPr>
        <xdr:cNvPr id="8" name="Slika 44">
          <a:extLst>
            <a:ext uri="{FF2B5EF4-FFF2-40B4-BE49-F238E27FC236}">
              <a16:creationId xmlns:a16="http://schemas.microsoft.com/office/drawing/2014/main" id="{559412BE-06FE-4D2D-BDB7-6255579416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95575" y="20402550"/>
          <a:ext cx="1126833"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xdr:colOff>
      <xdr:row>127</xdr:row>
      <xdr:rowOff>133350</xdr:rowOff>
    </xdr:from>
    <xdr:ext cx="670634" cy="781050"/>
    <xdr:pic>
      <xdr:nvPicPr>
        <xdr:cNvPr id="9" name="Slika 8">
          <a:extLst>
            <a:ext uri="{FF2B5EF4-FFF2-40B4-BE49-F238E27FC236}">
              <a16:creationId xmlns:a16="http://schemas.microsoft.com/office/drawing/2014/main" id="{9A195391-3021-47D2-8B34-67ABA0B1202D}"/>
            </a:ext>
          </a:extLst>
        </xdr:cNvPr>
        <xdr:cNvPicPr>
          <a:picLocks noChangeAspect="1"/>
        </xdr:cNvPicPr>
      </xdr:nvPicPr>
      <xdr:blipFill>
        <a:blip xmlns:r="http://schemas.openxmlformats.org/officeDocument/2006/relationships" r:embed="rId8"/>
        <a:stretch>
          <a:fillRect/>
        </a:stretch>
      </xdr:blipFill>
      <xdr:spPr>
        <a:xfrm>
          <a:off x="3286125" y="21021675"/>
          <a:ext cx="670634" cy="781050"/>
        </a:xfrm>
        <a:prstGeom prst="rect">
          <a:avLst/>
        </a:prstGeom>
      </xdr:spPr>
    </xdr:pic>
    <xdr:clientData/>
  </xdr:oneCellAnchor>
  <xdr:oneCellAnchor>
    <xdr:from>
      <xdr:col>5</xdr:col>
      <xdr:colOff>9525</xdr:colOff>
      <xdr:row>132</xdr:row>
      <xdr:rowOff>161925</xdr:rowOff>
    </xdr:from>
    <xdr:ext cx="1114425" cy="766145"/>
    <xdr:pic>
      <xdr:nvPicPr>
        <xdr:cNvPr id="10" name="Slika 9">
          <a:extLst>
            <a:ext uri="{FF2B5EF4-FFF2-40B4-BE49-F238E27FC236}">
              <a16:creationId xmlns:a16="http://schemas.microsoft.com/office/drawing/2014/main" id="{7413A900-7C47-48EE-9C70-3EAC56E27C20}"/>
            </a:ext>
          </a:extLst>
        </xdr:cNvPr>
        <xdr:cNvPicPr>
          <a:picLocks noChangeAspect="1"/>
        </xdr:cNvPicPr>
      </xdr:nvPicPr>
      <xdr:blipFill>
        <a:blip xmlns:r="http://schemas.openxmlformats.org/officeDocument/2006/relationships" r:embed="rId9"/>
        <a:stretch>
          <a:fillRect/>
        </a:stretch>
      </xdr:blipFill>
      <xdr:spPr>
        <a:xfrm>
          <a:off x="3200400" y="21859875"/>
          <a:ext cx="1114425" cy="766145"/>
        </a:xfrm>
        <a:prstGeom prst="rect">
          <a:avLst/>
        </a:prstGeom>
      </xdr:spPr>
    </xdr:pic>
    <xdr:clientData/>
  </xdr:oneCellAnchor>
  <xdr:oneCellAnchor>
    <xdr:from>
      <xdr:col>4</xdr:col>
      <xdr:colOff>200025</xdr:colOff>
      <xdr:row>90</xdr:row>
      <xdr:rowOff>1076326</xdr:rowOff>
    </xdr:from>
    <xdr:ext cx="1152525" cy="679860"/>
    <xdr:pic>
      <xdr:nvPicPr>
        <xdr:cNvPr id="11" name="Slika 10">
          <a:extLst>
            <a:ext uri="{FF2B5EF4-FFF2-40B4-BE49-F238E27FC236}">
              <a16:creationId xmlns:a16="http://schemas.microsoft.com/office/drawing/2014/main" id="{C047AD7D-7F75-4D2A-9F83-D9D01B6690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52725" y="15059026"/>
          <a:ext cx="1152525" cy="679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47625</xdr:colOff>
      <xdr:row>61</xdr:row>
      <xdr:rowOff>409575</xdr:rowOff>
    </xdr:from>
    <xdr:ext cx="1339409" cy="1391209"/>
    <xdr:pic>
      <xdr:nvPicPr>
        <xdr:cNvPr id="12" name="Slika 11">
          <a:extLst>
            <a:ext uri="{FF2B5EF4-FFF2-40B4-BE49-F238E27FC236}">
              <a16:creationId xmlns:a16="http://schemas.microsoft.com/office/drawing/2014/main" id="{792B2F7A-692E-40AD-AC7F-978A729FB1E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00325" y="10363200"/>
          <a:ext cx="1339409" cy="13912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514350</xdr:colOff>
      <xdr:row>138</xdr:row>
      <xdr:rowOff>295275</xdr:rowOff>
    </xdr:from>
    <xdr:ext cx="2116648" cy="1104900"/>
    <xdr:pic>
      <xdr:nvPicPr>
        <xdr:cNvPr id="13" name="Slika 12">
          <a:extLst>
            <a:ext uri="{FF2B5EF4-FFF2-40B4-BE49-F238E27FC236}">
              <a16:creationId xmlns:a16="http://schemas.microsoft.com/office/drawing/2014/main" id="{0A091E44-48AF-4533-A40E-24BF4DEF49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90700" y="22831425"/>
          <a:ext cx="2116648"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257175</xdr:colOff>
      <xdr:row>143</xdr:row>
      <xdr:rowOff>476250</xdr:rowOff>
    </xdr:from>
    <xdr:ext cx="1190625" cy="1306951"/>
    <xdr:pic>
      <xdr:nvPicPr>
        <xdr:cNvPr id="14" name="Slika 13">
          <a:extLst>
            <a:ext uri="{FF2B5EF4-FFF2-40B4-BE49-F238E27FC236}">
              <a16:creationId xmlns:a16="http://schemas.microsoft.com/office/drawing/2014/main" id="{5AFA1C76-BF8B-43F8-B65B-D8F23325C693}"/>
            </a:ext>
          </a:extLst>
        </xdr:cNvPr>
        <xdr:cNvPicPr>
          <a:picLocks noChangeAspect="1"/>
        </xdr:cNvPicPr>
      </xdr:nvPicPr>
      <xdr:blipFill>
        <a:blip xmlns:r="http://schemas.openxmlformats.org/officeDocument/2006/relationships" r:embed="rId13"/>
        <a:stretch>
          <a:fillRect/>
        </a:stretch>
      </xdr:blipFill>
      <xdr:spPr>
        <a:xfrm>
          <a:off x="2171700" y="23641050"/>
          <a:ext cx="1190625" cy="1306951"/>
        </a:xfrm>
        <a:prstGeom prst="rect">
          <a:avLst/>
        </a:prstGeom>
      </xdr:spPr>
    </xdr:pic>
    <xdr:clientData/>
  </xdr:oneCellAnchor>
  <xdr:oneCellAnchor>
    <xdr:from>
      <xdr:col>3</xdr:col>
      <xdr:colOff>247650</xdr:colOff>
      <xdr:row>148</xdr:row>
      <xdr:rowOff>238126</xdr:rowOff>
    </xdr:from>
    <xdr:ext cx="1435471" cy="990600"/>
    <xdr:pic>
      <xdr:nvPicPr>
        <xdr:cNvPr id="15" name="Slika 14">
          <a:extLst>
            <a:ext uri="{FF2B5EF4-FFF2-40B4-BE49-F238E27FC236}">
              <a16:creationId xmlns:a16="http://schemas.microsoft.com/office/drawing/2014/main" id="{23264E24-95E9-4B22-AC87-A40CCB3EA31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162175" y="24450676"/>
          <a:ext cx="1435471" cy="990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190500</xdr:colOff>
      <xdr:row>153</xdr:row>
      <xdr:rowOff>257176</xdr:rowOff>
    </xdr:from>
    <xdr:ext cx="1617888" cy="1104900"/>
    <xdr:pic>
      <xdr:nvPicPr>
        <xdr:cNvPr id="16" name="Slika 15">
          <a:extLst>
            <a:ext uri="{FF2B5EF4-FFF2-40B4-BE49-F238E27FC236}">
              <a16:creationId xmlns:a16="http://schemas.microsoft.com/office/drawing/2014/main" id="{686B4355-F1C7-4741-87B9-14FEF31A687C}"/>
            </a:ext>
          </a:extLst>
        </xdr:cNvPr>
        <xdr:cNvPicPr>
          <a:picLocks noChangeAspect="1"/>
        </xdr:cNvPicPr>
      </xdr:nvPicPr>
      <xdr:blipFill>
        <a:blip xmlns:r="http://schemas.openxmlformats.org/officeDocument/2006/relationships" r:embed="rId15"/>
        <a:stretch>
          <a:fillRect/>
        </a:stretch>
      </xdr:blipFill>
      <xdr:spPr>
        <a:xfrm>
          <a:off x="2105025" y="25260301"/>
          <a:ext cx="1617888" cy="11049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263769</xdr:colOff>
      <xdr:row>29</xdr:row>
      <xdr:rowOff>28580</xdr:rowOff>
    </xdr:from>
    <xdr:to>
      <xdr:col>7</xdr:col>
      <xdr:colOff>0</xdr:colOff>
      <xdr:row>268</xdr:row>
      <xdr:rowOff>161924</xdr:rowOff>
    </xdr:to>
    <xdr:sp macro="" textlink="">
      <xdr:nvSpPr>
        <xdr:cNvPr id="2" name="TextBox 3">
          <a:extLst>
            <a:ext uri="{FF2B5EF4-FFF2-40B4-BE49-F238E27FC236}">
              <a16:creationId xmlns:a16="http://schemas.microsoft.com/office/drawing/2014/main" id="{14F5BA39-3710-4BDE-9F33-5811AB7D1C29}"/>
            </a:ext>
          </a:extLst>
        </xdr:cNvPr>
        <xdr:cNvSpPr txBox="1"/>
      </xdr:nvSpPr>
      <xdr:spPr>
        <a:xfrm>
          <a:off x="263769" y="6477005"/>
          <a:ext cx="5289306" cy="39157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800" b="1" u="sng">
              <a:solidFill>
                <a:schemeClr val="dk1"/>
              </a:solidFill>
              <a:latin typeface="+mn-lt"/>
              <a:ea typeface="+mn-ea"/>
              <a:cs typeface="Courier New" panose="02070309020205020404" pitchFamily="49" charset="0"/>
            </a:rPr>
            <a:t>Dvoetažna klimatska naprava </a:t>
          </a:r>
          <a:r>
            <a:rPr lang="sl-SI" sz="800" b="1" u="sng">
              <a:solidFill>
                <a:schemeClr val="dk1"/>
              </a:solidFill>
              <a:latin typeface="+mn-lt"/>
              <a:ea typeface="+mn-ea"/>
              <a:cs typeface="Courier New" panose="02070309020205020404" pitchFamily="49" charset="0"/>
            </a:rPr>
            <a:t>zunanje </a:t>
          </a:r>
          <a:r>
            <a:rPr lang="en-US" sz="800" b="1" u="sng">
              <a:solidFill>
                <a:schemeClr val="dk1"/>
              </a:solidFill>
              <a:latin typeface="+mn-lt"/>
              <a:ea typeface="+mn-ea"/>
              <a:cs typeface="Courier New" panose="02070309020205020404" pitchFamily="49" charset="0"/>
            </a:rPr>
            <a:t>higienik izvedbe </a:t>
          </a:r>
          <a:r>
            <a:rPr lang="en-US" sz="800" b="0">
              <a:solidFill>
                <a:schemeClr val="dk1"/>
              </a:solidFill>
              <a:latin typeface="+mn-lt"/>
              <a:ea typeface="+mn-ea"/>
              <a:cs typeface="Courier New" panose="02070309020205020404" pitchFamily="49" charset="0"/>
            </a:rPr>
            <a:t>izdelana skladno z DIN 1946 – T4, EN 13053 in VDI 6022, Ecodesign direktiv</a:t>
          </a:r>
          <a:r>
            <a:rPr lang="sl-SI" sz="800" b="0">
              <a:solidFill>
                <a:schemeClr val="dk1"/>
              </a:solidFill>
              <a:latin typeface="+mn-lt"/>
              <a:ea typeface="+mn-ea"/>
              <a:cs typeface="Courier New" panose="02070309020205020404" pitchFamily="49" charset="0"/>
            </a:rPr>
            <a:t>o</a:t>
          </a:r>
          <a:r>
            <a:rPr lang="en-US" sz="800" b="0">
              <a:solidFill>
                <a:schemeClr val="dk1"/>
              </a:solidFill>
              <a:latin typeface="+mn-lt"/>
              <a:ea typeface="+mn-ea"/>
              <a:cs typeface="Courier New" panose="02070309020205020404" pitchFamily="49" charset="0"/>
            </a:rPr>
            <a:t> za 2016 in 2018. Naprava ima Eurovent certifikat</a:t>
          </a:r>
          <a:r>
            <a:rPr lang="sl-SI" sz="800" b="0">
              <a:solidFill>
                <a:schemeClr val="dk1"/>
              </a:solidFill>
              <a:latin typeface="+mn-lt"/>
              <a:ea typeface="+mn-ea"/>
              <a:cs typeface="Courier New" panose="02070309020205020404" pitchFamily="49" charset="0"/>
            </a:rPr>
            <a:t>.</a:t>
          </a:r>
        </a:p>
        <a:p>
          <a:pPr marL="0" indent="0"/>
          <a:endParaRPr lang="en-US" sz="800" b="0">
            <a:solidFill>
              <a:schemeClr val="dk1"/>
            </a:solidFill>
            <a:latin typeface="+mn-lt"/>
            <a:ea typeface="+mn-ea"/>
            <a:cs typeface="Courier New" panose="02070309020205020404" pitchFamily="49" charset="0"/>
          </a:endParaRPr>
        </a:p>
        <a:p>
          <a:pPr marL="0" indent="0"/>
          <a:r>
            <a:rPr lang="en-US" sz="800" b="0">
              <a:solidFill>
                <a:schemeClr val="dk1"/>
              </a:solidFill>
              <a:latin typeface="+mn-lt"/>
              <a:ea typeface="+mn-ea"/>
              <a:cs typeface="Courier New" panose="02070309020205020404" pitchFamily="49" charset="0"/>
            </a:rPr>
            <a:t>Materiali sestavnih delov klimatske naprave:</a:t>
          </a:r>
        </a:p>
        <a:p>
          <a:pPr marL="0" indent="0"/>
          <a:r>
            <a:rPr lang="sl-SI" sz="800" b="0">
              <a:solidFill>
                <a:schemeClr val="dk1"/>
              </a:solidFill>
              <a:latin typeface="+mn-lt"/>
              <a:ea typeface="+mn-ea"/>
              <a:cs typeface="Courier New" panose="02070309020205020404" pitchFamily="49" charset="0"/>
            </a:rPr>
            <a:t>⦁ </a:t>
          </a:r>
          <a:r>
            <a:rPr lang="en-US" sz="800" b="0">
              <a:solidFill>
                <a:schemeClr val="dk1"/>
              </a:solidFill>
              <a:latin typeface="+mn-lt"/>
              <a:ea typeface="+mn-ea"/>
              <a:cs typeface="Courier New" panose="02070309020205020404" pitchFamily="49" charset="0"/>
            </a:rPr>
            <a:t>profili: aluminium painted</a:t>
          </a:r>
        </a:p>
        <a:p>
          <a:pPr marL="0" indent="0"/>
          <a:r>
            <a:rPr lang="sl-SI" sz="800" b="0">
              <a:solidFill>
                <a:schemeClr val="dk1"/>
              </a:solidFill>
              <a:latin typeface="+mn-lt"/>
              <a:ea typeface="+mn-ea"/>
              <a:cs typeface="Courier New" panose="02070309020205020404" pitchFamily="49" charset="0"/>
            </a:rPr>
            <a:t>⦁ </a:t>
          </a:r>
          <a:r>
            <a:rPr lang="en-US" sz="800" b="0">
              <a:solidFill>
                <a:schemeClr val="dk1"/>
              </a:solidFill>
              <a:latin typeface="+mn-lt"/>
              <a:ea typeface="+mn-ea"/>
              <a:cs typeface="Courier New" panose="02070309020205020404" pitchFamily="49" charset="0"/>
            </a:rPr>
            <a:t>vogalniki: Nylon</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zunanji plašč: ZnAlMg zaščita</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notranji plašč: barvana pločevina</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dno: Nerjaveča pločevina 304</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vodila: Nerjaveča pločevina 304</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izolacija: Mineralna volna 100kg/m3</a:t>
          </a:r>
        </a:p>
        <a:p>
          <a:pPr marL="0" indent="0"/>
          <a:r>
            <a:rPr lang="sl-SI" sz="800" b="0">
              <a:solidFill>
                <a:schemeClr val="dk1"/>
              </a:solidFill>
              <a:latin typeface="+mn-lt"/>
              <a:ea typeface="+mn-ea"/>
              <a:cs typeface="Courier New" panose="02070309020205020404" pitchFamily="49" charset="0"/>
            </a:rPr>
            <a:t>⦁ </a:t>
          </a:r>
          <a:r>
            <a:rPr lang="en-US" sz="800" b="0">
              <a:solidFill>
                <a:schemeClr val="dk1"/>
              </a:solidFill>
              <a:latin typeface="+mn-lt"/>
              <a:ea typeface="+mn-ea"/>
              <a:cs typeface="Courier New" panose="02070309020205020404" pitchFamily="49" charset="0"/>
            </a:rPr>
            <a:t>debelina pokrova: 50 mm</a:t>
          </a:r>
        </a:p>
        <a:p>
          <a:pPr marL="0" indent="0"/>
          <a:endParaRPr lang="en-US" sz="800" b="0">
            <a:solidFill>
              <a:schemeClr val="dk1"/>
            </a:solidFill>
            <a:latin typeface="+mn-lt"/>
            <a:ea typeface="+mn-ea"/>
            <a:cs typeface="Courier New" panose="02070309020205020404" pitchFamily="49" charset="0"/>
          </a:endParaRPr>
        </a:p>
        <a:p>
          <a:pPr marL="0" indent="0"/>
          <a:r>
            <a:rPr lang="en-US" sz="800" b="0">
              <a:solidFill>
                <a:schemeClr val="dk1"/>
              </a:solidFill>
              <a:latin typeface="+mn-lt"/>
              <a:ea typeface="+mn-ea"/>
              <a:cs typeface="Courier New" panose="02070309020205020404" pitchFamily="49" charset="0"/>
            </a:rPr>
            <a:t>Naprava je znotraj popolnoma gladka in ima vsa potrebna posluževalna vrata ali posluževalne pokrove za dostop do funkcijskih elementov znotraj ohišja. Po obodu le teh je nameščeno gumijasto tesnilo iz EPDM materiala. Vrata so na okvir pritrjena s tečaji in se zapirajo s koračnimi zapirali na ključ. Snemljivi pokrovi se zapirajo z blokatorji.</a:t>
          </a:r>
        </a:p>
        <a:p>
          <a:pPr marL="0" indent="0"/>
          <a:r>
            <a:rPr lang="en-US" sz="800" b="0">
              <a:solidFill>
                <a:schemeClr val="dk1"/>
              </a:solidFill>
              <a:latin typeface="+mn-lt"/>
              <a:ea typeface="+mn-ea"/>
              <a:cs typeface="Courier New" panose="02070309020205020404" pitchFamily="49" charset="0"/>
            </a:rPr>
            <a:t>Klimatske naprave higienik izvedbe imajo notranje stene obarvane z zdravju neškodljivo barvo, odporno proti kemičnim sredstvom za čiščenje in UV-žarkom.</a:t>
          </a:r>
        </a:p>
        <a:p>
          <a:pPr marL="0" indent="0"/>
          <a:r>
            <a:rPr lang="en-US" sz="800" b="0">
              <a:solidFill>
                <a:schemeClr val="dk1"/>
              </a:solidFill>
              <a:latin typeface="+mn-lt"/>
              <a:ea typeface="+mn-ea"/>
              <a:cs typeface="Courier New" panose="02070309020205020404" pitchFamily="49" charset="0"/>
            </a:rPr>
            <a:t>Naprave so vedno na nosilnem podstavku, ki so izdelani iz pocinkane jeklene pločevine. V podstavkih so luknje za odvod kondenza, luknje za pritrditev nog z vijačnim spojem ter ušesni vijaki za spajanje enot. Dvigovanje posameznih enot je predvideno preko dvišnih ušes, ki se po postavitvi naprave na obratovalno mesto demontirajo.</a:t>
          </a:r>
        </a:p>
        <a:p>
          <a:pPr marL="0" indent="0"/>
          <a:endParaRPr lang="en-US" sz="800" b="0">
            <a:solidFill>
              <a:schemeClr val="dk1"/>
            </a:solidFill>
            <a:latin typeface="+mn-lt"/>
            <a:ea typeface="+mn-ea"/>
            <a:cs typeface="Courier New" panose="02070309020205020404" pitchFamily="49" charset="0"/>
          </a:endParaRPr>
        </a:p>
        <a:p>
          <a:pPr marL="0" indent="0"/>
          <a:r>
            <a:rPr lang="en-US" sz="800" b="1">
              <a:solidFill>
                <a:schemeClr val="dk1"/>
              </a:solidFill>
              <a:latin typeface="+mn-lt"/>
              <a:ea typeface="+mn-ea"/>
              <a:cs typeface="Courier New" panose="02070309020205020404" pitchFamily="49" charset="0"/>
            </a:rPr>
            <a:t>Mehanske lastnosti ohišj</a:t>
          </a:r>
          <a:r>
            <a:rPr lang="en-US" sz="800" b="0">
              <a:solidFill>
                <a:schemeClr val="dk1"/>
              </a:solidFill>
              <a:latin typeface="+mn-lt"/>
              <a:ea typeface="+mn-ea"/>
              <a:cs typeface="Courier New" panose="02070309020205020404" pitchFamily="49" charset="0"/>
            </a:rPr>
            <a:t>a klimatske naprave po EN 1886 so naslednje: </a:t>
          </a:r>
        </a:p>
        <a:p>
          <a:pPr marL="0" indent="0"/>
          <a:r>
            <a:rPr lang="en-US" sz="800" b="0">
              <a:solidFill>
                <a:schemeClr val="dk1"/>
              </a:solidFill>
              <a:latin typeface="+mn-lt"/>
              <a:ea typeface="+mn-ea"/>
              <a:cs typeface="Courier New" panose="02070309020205020404" pitchFamily="49" charset="0"/>
            </a:rPr>
            <a:t>mehanska stabilnost: razred D1</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tesnost ohišja pri negativnem tlaku -400 Pa: razred L1</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tesnost ohišja pri pozitivnem tlaku +700 Pa: razred L1</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tesnost vgrajenih filtrov pri negativnem tlaku -400 Pa: razred F9</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tesnost vgrajenih filtrov pri pozitivnem tlaku +400 Pa: razred F9</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toplotna prehodnost ohišja: razred T2</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faktor toplotnih mostov: razred TB2</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razred požarne odpornosti toplotne izolacije A1 po EN 13501-1</a:t>
          </a:r>
        </a:p>
        <a:p>
          <a:pPr marL="0" indent="0"/>
          <a:endParaRPr lang="en-US" sz="800" b="0">
            <a:solidFill>
              <a:schemeClr val="dk1"/>
            </a:solidFill>
            <a:latin typeface="+mn-lt"/>
            <a:ea typeface="+mn-ea"/>
            <a:cs typeface="Courier New" panose="02070309020205020404" pitchFamily="49" charset="0"/>
          </a:endParaRPr>
        </a:p>
        <a:p>
          <a:pPr marL="0" indent="0"/>
          <a:r>
            <a:rPr lang="en-US" sz="800" b="1">
              <a:solidFill>
                <a:schemeClr val="dk1"/>
              </a:solidFill>
              <a:latin typeface="+mn-lt"/>
              <a:ea typeface="+mn-ea"/>
              <a:cs typeface="Courier New" panose="02070309020205020404" pitchFamily="49" charset="0"/>
            </a:rPr>
            <a:t>Skupni podatki naprave:</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dolžina:	9</a:t>
          </a:r>
          <a:r>
            <a:rPr lang="sl-SI" sz="800" b="0">
              <a:solidFill>
                <a:schemeClr val="dk1"/>
              </a:solidFill>
              <a:latin typeface="+mn-lt"/>
              <a:ea typeface="+mn-ea"/>
              <a:cs typeface="Courier New" panose="02070309020205020404" pitchFamily="49" charset="0"/>
            </a:rPr>
            <a:t>06</a:t>
          </a:r>
          <a:r>
            <a:rPr lang="en-US" sz="800" b="0">
              <a:solidFill>
                <a:schemeClr val="dk1"/>
              </a:solidFill>
              <a:latin typeface="+mn-lt"/>
              <a:ea typeface="+mn-ea"/>
              <a:cs typeface="Courier New" panose="02070309020205020404" pitchFamily="49" charset="0"/>
            </a:rPr>
            <a:t>0 mm</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širina:	1</a:t>
          </a:r>
          <a:r>
            <a:rPr lang="sl-SI" sz="800" b="0">
              <a:solidFill>
                <a:schemeClr val="dk1"/>
              </a:solidFill>
              <a:latin typeface="+mn-lt"/>
              <a:ea typeface="+mn-ea"/>
              <a:cs typeface="Courier New" panose="02070309020205020404" pitchFamily="49" charset="0"/>
            </a:rPr>
            <a:t>360</a:t>
          </a:r>
          <a:r>
            <a:rPr lang="en-US" sz="800" b="0">
              <a:solidFill>
                <a:schemeClr val="dk1"/>
              </a:solidFill>
              <a:latin typeface="+mn-lt"/>
              <a:ea typeface="+mn-ea"/>
              <a:cs typeface="Courier New" panose="02070309020205020404" pitchFamily="49" charset="0"/>
            </a:rPr>
            <a:t> mm</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višina:	2</a:t>
          </a:r>
          <a:r>
            <a:rPr lang="sl-SI" sz="800" b="0">
              <a:solidFill>
                <a:schemeClr val="dk1"/>
              </a:solidFill>
              <a:latin typeface="+mn-lt"/>
              <a:ea typeface="+mn-ea"/>
              <a:cs typeface="Courier New" panose="02070309020205020404" pitchFamily="49" charset="0"/>
            </a:rPr>
            <a:t>23</a:t>
          </a:r>
          <a:r>
            <a:rPr lang="en-US" sz="800" b="0">
              <a:solidFill>
                <a:schemeClr val="dk1"/>
              </a:solidFill>
              <a:latin typeface="+mn-lt"/>
              <a:ea typeface="+mn-ea"/>
              <a:cs typeface="Courier New" panose="02070309020205020404" pitchFamily="49" charset="0"/>
            </a:rPr>
            <a:t>5 mm</a:t>
          </a:r>
        </a:p>
        <a:p>
          <a:pPr marL="0" indent="0"/>
          <a:r>
            <a:rPr lang="sl-SI" sz="800" b="0">
              <a:solidFill>
                <a:schemeClr val="dk1"/>
              </a:solidFill>
              <a:latin typeface="+mn-lt"/>
              <a:ea typeface="+mn-ea"/>
              <a:cs typeface="Courier New" panose="02070309020205020404" pitchFamily="49" charset="0"/>
            </a:rPr>
            <a:t>⦁</a:t>
          </a:r>
          <a:r>
            <a:rPr lang="en-US" sz="800" b="0">
              <a:solidFill>
                <a:schemeClr val="dk1"/>
              </a:solidFill>
              <a:latin typeface="+mn-lt"/>
              <a:ea typeface="+mn-ea"/>
              <a:cs typeface="Courier New" panose="02070309020205020404" pitchFamily="49" charset="0"/>
            </a:rPr>
            <a:t>teža:	3</a:t>
          </a:r>
          <a:r>
            <a:rPr lang="sl-SI" sz="800" b="0">
              <a:solidFill>
                <a:schemeClr val="dk1"/>
              </a:solidFill>
              <a:latin typeface="+mn-lt"/>
              <a:ea typeface="+mn-ea"/>
              <a:cs typeface="Courier New" panose="02070309020205020404" pitchFamily="49" charset="0"/>
            </a:rPr>
            <a:t>295</a:t>
          </a:r>
          <a:r>
            <a:rPr lang="en-US" sz="800" b="0">
              <a:solidFill>
                <a:schemeClr val="dk1"/>
              </a:solidFill>
              <a:latin typeface="+mn-lt"/>
              <a:ea typeface="+mn-ea"/>
              <a:cs typeface="Courier New" panose="02070309020205020404" pitchFamily="49" charset="0"/>
            </a:rPr>
            <a:t> kg</a:t>
          </a:r>
        </a:p>
        <a:p>
          <a:pPr marL="0" indent="0"/>
          <a:endParaRPr lang="en-US" sz="800" b="0">
            <a:solidFill>
              <a:schemeClr val="dk1"/>
            </a:solidFill>
            <a:latin typeface="+mn-lt"/>
            <a:ea typeface="+mn-ea"/>
            <a:cs typeface="Courier New" panose="02070309020205020404" pitchFamily="49" charset="0"/>
          </a:endParaRPr>
        </a:p>
        <a:p>
          <a:pPr marL="0" indent="0"/>
          <a:r>
            <a:rPr lang="en-US" sz="800" b="0">
              <a:solidFill>
                <a:schemeClr val="dk1"/>
              </a:solidFill>
              <a:latin typeface="+mn-lt"/>
              <a:ea typeface="+mn-ea"/>
              <a:cs typeface="Courier New" panose="02070309020205020404" pitchFamily="49" charset="0"/>
            </a:rPr>
            <a:t>Pretok zraka skozi napravo:</a:t>
          </a:r>
        </a:p>
        <a:p>
          <a:pPr marL="0" indent="0"/>
          <a:r>
            <a:rPr lang="en-US" sz="800" b="0">
              <a:solidFill>
                <a:schemeClr val="dk1"/>
              </a:solidFill>
              <a:latin typeface="+mn-lt"/>
              <a:ea typeface="+mn-ea"/>
              <a:cs typeface="Courier New" panose="02070309020205020404" pitchFamily="49" charset="0"/>
            </a:rPr>
            <a:t>Dovod: </a:t>
          </a:r>
          <a:r>
            <a:rPr lang="sl-SI" sz="800" b="0">
              <a:solidFill>
                <a:schemeClr val="dk1"/>
              </a:solidFill>
              <a:latin typeface="+mn-lt"/>
              <a:ea typeface="+mn-ea"/>
              <a:cs typeface="Courier New" panose="02070309020205020404" pitchFamily="49" charset="0"/>
            </a:rPr>
            <a:t>7</a:t>
          </a:r>
          <a:r>
            <a:rPr lang="en-US" sz="800" b="0">
              <a:solidFill>
                <a:schemeClr val="dk1"/>
              </a:solidFill>
              <a:latin typeface="+mn-lt"/>
              <a:ea typeface="+mn-ea"/>
              <a:cs typeface="Courier New" panose="02070309020205020404" pitchFamily="49" charset="0"/>
            </a:rPr>
            <a:t>.000 m3/h</a:t>
          </a:r>
        </a:p>
        <a:p>
          <a:pPr marL="0" indent="0"/>
          <a:r>
            <a:rPr lang="en-US" sz="800" b="0">
              <a:solidFill>
                <a:schemeClr val="dk1"/>
              </a:solidFill>
              <a:latin typeface="+mn-lt"/>
              <a:ea typeface="+mn-ea"/>
              <a:cs typeface="Courier New" panose="02070309020205020404" pitchFamily="49" charset="0"/>
            </a:rPr>
            <a:t>Odvod: </a:t>
          </a:r>
          <a:r>
            <a:rPr lang="sl-SI" sz="800" b="0">
              <a:solidFill>
                <a:schemeClr val="dk1"/>
              </a:solidFill>
              <a:latin typeface="+mn-lt"/>
              <a:ea typeface="+mn-ea"/>
              <a:cs typeface="Courier New" panose="02070309020205020404" pitchFamily="49" charset="0"/>
            </a:rPr>
            <a:t>7</a:t>
          </a:r>
          <a:r>
            <a:rPr lang="en-US" sz="800" b="0">
              <a:solidFill>
                <a:schemeClr val="dk1"/>
              </a:solidFill>
              <a:latin typeface="+mn-lt"/>
              <a:ea typeface="+mn-ea"/>
              <a:cs typeface="Courier New" panose="02070309020205020404" pitchFamily="49" charset="0"/>
            </a:rPr>
            <a:t>.</a:t>
          </a:r>
          <a:r>
            <a:rPr lang="sl-SI" sz="800" b="0">
              <a:solidFill>
                <a:schemeClr val="dk1"/>
              </a:solidFill>
              <a:latin typeface="+mn-lt"/>
              <a:ea typeface="+mn-ea"/>
              <a:cs typeface="Courier New" panose="02070309020205020404" pitchFamily="49" charset="0"/>
            </a:rPr>
            <a:t>2</a:t>
          </a:r>
          <a:r>
            <a:rPr lang="en-US" sz="800" b="0">
              <a:solidFill>
                <a:schemeClr val="dk1"/>
              </a:solidFill>
              <a:latin typeface="+mn-lt"/>
              <a:ea typeface="+mn-ea"/>
              <a:cs typeface="Courier New" panose="02070309020205020404" pitchFamily="49" charset="0"/>
            </a:rPr>
            <a:t>00 m3/h</a:t>
          </a:r>
        </a:p>
        <a:p>
          <a:pPr marL="0" indent="0"/>
          <a:endParaRPr lang="en-US" sz="800" b="0">
            <a:solidFill>
              <a:schemeClr val="dk1"/>
            </a:solidFill>
            <a:latin typeface="+mn-lt"/>
            <a:ea typeface="+mn-ea"/>
            <a:cs typeface="Courier New" panose="02070309020205020404" pitchFamily="49" charset="0"/>
          </a:endParaRPr>
        </a:p>
        <a:p>
          <a:pPr marL="0" indent="0"/>
          <a:r>
            <a:rPr lang="sl-SI" sz="800" b="1">
              <a:solidFill>
                <a:schemeClr val="dk1"/>
              </a:solidFill>
              <a:latin typeface="+mn-lt"/>
              <a:ea typeface="+mn-ea"/>
              <a:cs typeface="Courier New" panose="02070309020205020404" pitchFamily="49" charset="0"/>
            </a:rPr>
            <a:t>Regulacija:</a:t>
          </a:r>
        </a:p>
        <a:p>
          <a:pPr marL="0" indent="0"/>
          <a:r>
            <a:rPr lang="sl-SI" sz="800" b="0">
              <a:solidFill>
                <a:schemeClr val="dk1"/>
              </a:solidFill>
              <a:latin typeface="+mn-lt"/>
              <a:ea typeface="+mn-ea"/>
              <a:cs typeface="Courier New" panose="02070309020205020404" pitchFamily="49" charset="0"/>
            </a:rPr>
            <a:t>Krmilno-nadzorni sistem klimatske naprave, ki zajema: elektro omaro s krmilnim in močnostnim delom zmontirano v napravo, periferno opremo (tipala/stikala, motorne pogone, diferenčne merilnike tlaka, [protizmrzovalne]termostate), servisno stikalo na fiksnem panelu, na zunanji strani elektro omare, možnost daljinskega upravljanja preko upravljalne konzole z zaslonom, WEB server, navodila za ožičenje, uporabo in servisiranje ter zagon. Vse v obsegu, ki zagotavlja popolno funkcionalnost naprave.</a:t>
          </a:r>
        </a:p>
        <a:p>
          <a:pPr marL="0" indent="0"/>
          <a:r>
            <a:rPr lang="sl-SI" sz="800" b="0">
              <a:solidFill>
                <a:schemeClr val="dk1"/>
              </a:solidFill>
              <a:latin typeface="+mn-lt"/>
              <a:ea typeface="+mn-ea"/>
              <a:cs typeface="Courier New" panose="02070309020205020404" pitchFamily="49" charset="0"/>
            </a:rPr>
            <a:t>Elektro krmilna omara (EKO) za montažo v klimat se sestoji iz močnostne opreme (varovalk posameznih sklopov...) ter mikroprocesorskega krmilnika. </a:t>
          </a:r>
        </a:p>
        <a:p>
          <a:pPr marL="0" indent="0"/>
          <a:r>
            <a:rPr lang="sl-SI" sz="800" b="0">
              <a:solidFill>
                <a:schemeClr val="dk1"/>
              </a:solidFill>
              <a:latin typeface="+mn-lt"/>
              <a:ea typeface="+mn-ea"/>
              <a:cs typeface="Courier New" panose="02070309020205020404" pitchFamily="49" charset="0"/>
            </a:rPr>
            <a:t>DDC krmilnik s potrebnim naloženim softwareom je montiran v elektro krmilni omari. Krmilno/reg. sklop omogoča naslednje posebne funkcije:</a:t>
          </a:r>
        </a:p>
        <a:p>
          <a:pPr marL="0" indent="0"/>
          <a:r>
            <a:rPr lang="sl-SI" sz="800" b="0">
              <a:solidFill>
                <a:schemeClr val="dk1"/>
              </a:solidFill>
              <a:latin typeface="+mn-lt"/>
              <a:ea typeface="+mn-ea"/>
              <a:cs typeface="Courier New" panose="02070309020205020404" pitchFamily="49" charset="0"/>
            </a:rPr>
            <a:t>- Izbor hitrosti ventilatorjev, ki temelji na osnovi izbranega režima</a:t>
          </a:r>
        </a:p>
        <a:p>
          <a:pPr marL="0" indent="0"/>
          <a:r>
            <a:rPr lang="sl-SI" sz="800" b="0">
              <a:solidFill>
                <a:schemeClr val="dk1"/>
              </a:solidFill>
              <a:latin typeface="+mn-lt"/>
              <a:ea typeface="+mn-ea"/>
              <a:cs typeface="Courier New" panose="02070309020205020404" pitchFamily="49" charset="0"/>
            </a:rPr>
            <a:t>- Regulacija pretoka na konstantni pretok s signalom znižanja glede na zaprtost ERP</a:t>
          </a:r>
        </a:p>
        <a:p>
          <a:pPr marL="0" indent="0"/>
          <a:r>
            <a:rPr lang="sl-SI" sz="800" b="0">
              <a:solidFill>
                <a:schemeClr val="dk1"/>
              </a:solidFill>
              <a:latin typeface="+mn-lt"/>
              <a:ea typeface="+mn-ea"/>
              <a:cs typeface="Courier New" panose="02070309020205020404" pitchFamily="49" charset="0"/>
            </a:rPr>
            <a:t>- Regulacija hitrosti ventilatorja na konstrantni tlak</a:t>
          </a:r>
        </a:p>
        <a:p>
          <a:pPr marL="0" indent="0"/>
          <a:r>
            <a:rPr lang="sl-SI" sz="800" b="0">
              <a:solidFill>
                <a:schemeClr val="dk1"/>
              </a:solidFill>
              <a:latin typeface="+mn-lt"/>
              <a:ea typeface="+mn-ea"/>
              <a:cs typeface="Courier New" panose="02070309020205020404" pitchFamily="49" charset="0"/>
            </a:rPr>
            <a:t>- Temperaturna regulacija na konstantno temperaturo vpiha/prostora      </a:t>
          </a:r>
        </a:p>
        <a:p>
          <a:pPr marL="0" indent="0"/>
          <a:r>
            <a:rPr lang="sl-SI" sz="800" b="0">
              <a:solidFill>
                <a:schemeClr val="dk1"/>
              </a:solidFill>
              <a:latin typeface="+mn-lt"/>
              <a:ea typeface="+mn-ea"/>
              <a:cs typeface="Courier New" panose="02070309020205020404" pitchFamily="49" charset="0"/>
            </a:rPr>
            <a:t>- Avtomatsko vodenje 'by-pass" žaluzije (rekuperacija hladu in toplote) ali rotacijskega regeneratorja</a:t>
          </a:r>
        </a:p>
        <a:p>
          <a:pPr marL="0" indent="0"/>
          <a:r>
            <a:rPr lang="sl-SI" sz="800" b="0">
              <a:solidFill>
                <a:schemeClr val="dk1"/>
              </a:solidFill>
              <a:latin typeface="+mn-lt"/>
              <a:ea typeface="+mn-ea"/>
              <a:cs typeface="Courier New" panose="02070309020205020404" pitchFamily="49" charset="0"/>
            </a:rPr>
            <a:t>- Krmiljenje pogonov ventilov/črpalk grelnika in hladilnika</a:t>
          </a:r>
        </a:p>
        <a:p>
          <a:pPr marL="0" indent="0"/>
          <a:r>
            <a:rPr lang="sl-SI" sz="800" b="0">
              <a:solidFill>
                <a:schemeClr val="dk1"/>
              </a:solidFill>
              <a:latin typeface="+mn-lt"/>
              <a:ea typeface="+mn-ea"/>
              <a:cs typeface="Courier New" panose="02070309020205020404" pitchFamily="49" charset="0"/>
            </a:rPr>
            <a:t>- Krmiljenje žaluzij ZUZ &amp; ZAZ</a:t>
          </a:r>
        </a:p>
        <a:p>
          <a:pPr marL="0" indent="0"/>
          <a:r>
            <a:rPr lang="sl-SI" sz="800" b="0">
              <a:solidFill>
                <a:schemeClr val="dk1"/>
              </a:solidFill>
              <a:latin typeface="+mn-lt"/>
              <a:ea typeface="+mn-ea"/>
              <a:cs typeface="Courier New" panose="02070309020205020404" pitchFamily="49" charset="0"/>
            </a:rPr>
            <a:t>- Krmiljenje opreme vlaženja (stopnja navlaževanja, kaluženje, ostalo) ali razvlaževanja</a:t>
          </a:r>
        </a:p>
        <a:p>
          <a:pPr marL="0" indent="0"/>
          <a:r>
            <a:rPr lang="sl-SI" sz="800" b="0">
              <a:solidFill>
                <a:schemeClr val="dk1"/>
              </a:solidFill>
              <a:latin typeface="+mn-lt"/>
              <a:ea typeface="+mn-ea"/>
              <a:cs typeface="Courier New" panose="02070309020205020404" pitchFamily="49" charset="0"/>
            </a:rPr>
            <a:t>- Alarmiranje merjenih  parametrov (temperatura, vlaga), upravlajnje z alarmnimi mejami</a:t>
          </a:r>
        </a:p>
        <a:p>
          <a:pPr marL="0" indent="0"/>
          <a:r>
            <a:rPr lang="sl-SI" sz="800" b="0">
              <a:solidFill>
                <a:schemeClr val="dk1"/>
              </a:solidFill>
              <a:latin typeface="+mn-lt"/>
              <a:ea typeface="+mn-ea"/>
              <a:cs typeface="Courier New" panose="02070309020205020404" pitchFamily="49" charset="0"/>
            </a:rPr>
            <a:t>- Tedenski urnik za vodenje ventilacije, želenih temperatur in vlažnosti vtočnega zraka</a:t>
          </a:r>
        </a:p>
        <a:p>
          <a:pPr marL="0" indent="0"/>
          <a:r>
            <a:rPr lang="sl-SI" sz="800" b="0">
              <a:solidFill>
                <a:schemeClr val="dk1"/>
              </a:solidFill>
              <a:latin typeface="+mn-lt"/>
              <a:ea typeface="+mn-ea"/>
              <a:cs typeface="Courier New" panose="02070309020205020404" pitchFamily="49" charset="0"/>
            </a:rPr>
            <a:t>- Nočno pohlajevanje</a:t>
          </a:r>
        </a:p>
        <a:p>
          <a:pPr marL="0" indent="0"/>
          <a:r>
            <a:rPr lang="sl-SI" sz="800" b="0">
              <a:solidFill>
                <a:schemeClr val="dk1"/>
              </a:solidFill>
              <a:latin typeface="+mn-lt"/>
              <a:ea typeface="+mn-ea"/>
              <a:cs typeface="Courier New" panose="02070309020205020404" pitchFamily="49" charset="0"/>
            </a:rPr>
            <a:t>- Prosto pohlajevanje</a:t>
          </a:r>
        </a:p>
        <a:p>
          <a:pPr marL="0" indent="0"/>
          <a:r>
            <a:rPr lang="sl-SI" sz="800" b="0">
              <a:solidFill>
                <a:schemeClr val="dk1"/>
              </a:solidFill>
              <a:latin typeface="+mn-lt"/>
              <a:ea typeface="+mn-ea"/>
              <a:cs typeface="Courier New" panose="02070309020205020404" pitchFamily="49" charset="0"/>
            </a:rPr>
            <a:t>- Delovanje po tedenskem urniku                                                       </a:t>
          </a:r>
        </a:p>
        <a:p>
          <a:pPr marL="0" indent="0"/>
          <a:r>
            <a:rPr lang="sl-SI" sz="800" b="0">
              <a:solidFill>
                <a:schemeClr val="dk1"/>
              </a:solidFill>
              <a:latin typeface="+mn-lt"/>
              <a:ea typeface="+mn-ea"/>
              <a:cs typeface="Courier New" panose="02070309020205020404" pitchFamily="49" charset="0"/>
            </a:rPr>
            <a:t>- Spremljanje električne porabe ventilatorjev dnevno, tedensko, mesečno, letno in za obdobje 3 let</a:t>
          </a:r>
        </a:p>
        <a:p>
          <a:pPr marL="0" indent="0"/>
          <a:r>
            <a:rPr lang="sl-SI" sz="800" b="0">
              <a:solidFill>
                <a:schemeClr val="dk1"/>
              </a:solidFill>
              <a:latin typeface="+mn-lt"/>
              <a:ea typeface="+mn-ea"/>
              <a:cs typeface="Courier New" panose="02070309020205020404" pitchFamily="49" charset="0"/>
            </a:rPr>
            <a:t>- Vgrajen WEB server za povezavo na računalnik in dostop preko Cloud-a        </a:t>
          </a:r>
        </a:p>
        <a:p>
          <a:pPr marL="0" indent="0"/>
          <a:r>
            <a:rPr lang="sl-SI" sz="800" b="0">
              <a:solidFill>
                <a:schemeClr val="dk1"/>
              </a:solidFill>
              <a:latin typeface="+mn-lt"/>
              <a:ea typeface="+mn-ea"/>
              <a:cs typeface="Courier New" panose="02070309020205020404" pitchFamily="49" charset="0"/>
            </a:rPr>
            <a:t> - ModBUS vmesnik kot standardna rešitev za oddaljeni dostop ali povezavo na CNS</a:t>
          </a:r>
        </a:p>
        <a:p>
          <a:pPr marL="0" indent="0"/>
          <a:endParaRPr lang="sl-SI" sz="800" b="0">
            <a:solidFill>
              <a:schemeClr val="dk1"/>
            </a:solidFill>
            <a:latin typeface="+mn-lt"/>
            <a:ea typeface="+mn-ea"/>
            <a:cs typeface="Courier New" panose="02070309020205020404" pitchFamily="49" charset="0"/>
          </a:endParaRPr>
        </a:p>
        <a:p>
          <a:pPr marL="0" indent="0"/>
          <a:r>
            <a:rPr lang="sl-SI" sz="800" b="0">
              <a:solidFill>
                <a:schemeClr val="dk1"/>
              </a:solidFill>
              <a:latin typeface="+mn-lt"/>
              <a:ea typeface="+mn-ea"/>
              <a:cs typeface="Courier New" panose="02070309020205020404" pitchFamily="49" charset="0"/>
            </a:rPr>
            <a:t>Posluževalni zaslon ("touch panel") je 7'' barvni grafični zaslon z besedilnimi informacijami v slovenskem jeziku in omogoča spremljanje vseh parametrov klimata ter ima grafični prikaz funkcionalne sheme klimata s parametri v realnem času. Možna</a:t>
          </a:r>
          <a:r>
            <a:rPr lang="sl-SI" sz="800" b="0" baseline="0">
              <a:solidFill>
                <a:schemeClr val="dk1"/>
              </a:solidFill>
              <a:latin typeface="+mn-lt"/>
              <a:ea typeface="+mn-ea"/>
              <a:cs typeface="Courier New" panose="02070309020205020404" pitchFamily="49" charset="0"/>
            </a:rPr>
            <a:t> demontaža zaslona/panela in njegova namestitev dislocirano od omarice (EKO).</a:t>
          </a:r>
          <a:endParaRPr lang="sl-SI" sz="800" b="0">
            <a:solidFill>
              <a:schemeClr val="dk1"/>
            </a:solidFill>
            <a:latin typeface="+mn-lt"/>
            <a:ea typeface="+mn-ea"/>
            <a:cs typeface="Courier New" panose="02070309020205020404" pitchFamily="49" charset="0"/>
          </a:endParaRPr>
        </a:p>
        <a:p>
          <a:pPr marL="0" indent="0"/>
          <a:endParaRPr lang="sl-SI" sz="800" b="1">
            <a:solidFill>
              <a:schemeClr val="dk1"/>
            </a:solidFill>
            <a:latin typeface="+mn-lt"/>
            <a:ea typeface="+mn-ea"/>
            <a:cs typeface="Courier New" panose="02070309020205020404" pitchFamily="49" charset="0"/>
          </a:endParaRPr>
        </a:p>
        <a:p>
          <a:pPr marL="0" indent="0"/>
          <a:endParaRPr lang="en-US" sz="800" b="0">
            <a:solidFill>
              <a:schemeClr val="dk1"/>
            </a:solidFill>
            <a:latin typeface="+mn-lt"/>
            <a:ea typeface="+mn-ea"/>
            <a:cs typeface="Courier New" panose="02070309020205020404" pitchFamily="49" charset="0"/>
          </a:endParaRPr>
        </a:p>
        <a:p>
          <a:r>
            <a:rPr lang="sl-SI" sz="800" b="1">
              <a:solidFill>
                <a:schemeClr val="dk1"/>
              </a:solidFill>
              <a:effectLst/>
              <a:latin typeface="+mn-lt"/>
              <a:ea typeface="+mn-ea"/>
              <a:cs typeface="+mn-cs"/>
            </a:rPr>
            <a:t>DOVOD</a:t>
          </a:r>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 </a:t>
          </a:r>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Dušilnik zvoka</a:t>
          </a:r>
          <a:r>
            <a:rPr lang="sl-SI" sz="800">
              <a:solidFill>
                <a:schemeClr val="dk1"/>
              </a:solidFill>
              <a:effectLst/>
              <a:latin typeface="+mn-lt"/>
              <a:ea typeface="+mn-ea"/>
              <a:cs typeface="+mn-cs"/>
            </a:rPr>
            <a:t> sestavljen iz 3 izvlečljivih dušilnih kulis širine 200 mm, dolžine 1 mm, izdelanih iz okvirja iz pocinkana pločevina in polnila iz mineralne volne, kaširane s steklenim ovalom, namenjenega za doseganje stopnje dušenja:</a:t>
          </a:r>
        </a:p>
        <a:p>
          <a:r>
            <a:rPr lang="sl-SI" sz="800">
              <a:solidFill>
                <a:schemeClr val="dk1"/>
              </a:solidFill>
              <a:effectLst/>
              <a:latin typeface="+mn-lt"/>
              <a:ea typeface="+mn-ea"/>
              <a:cs typeface="+mn-cs"/>
            </a:rPr>
            <a:t>srednja frekvenca oktave [Hz]</a:t>
          </a:r>
        </a:p>
        <a:p>
          <a:r>
            <a:rPr lang="sl-SI" sz="800">
              <a:solidFill>
                <a:schemeClr val="dk1"/>
              </a:solidFill>
              <a:effectLst/>
              <a:latin typeface="+mn-lt"/>
              <a:ea typeface="+mn-ea"/>
              <a:cs typeface="+mn-cs"/>
            </a:rPr>
            <a:t>63_125_250_500_1000_2000_4000_8000</a:t>
          </a:r>
        </a:p>
        <a:p>
          <a:r>
            <a:rPr lang="sl-SI" sz="800">
              <a:solidFill>
                <a:schemeClr val="dk1"/>
              </a:solidFill>
              <a:effectLst/>
              <a:latin typeface="+mn-lt"/>
              <a:ea typeface="+mn-ea"/>
              <a:cs typeface="+mn-cs"/>
            </a:rPr>
            <a:t>Dušenje zvoka [dB]</a:t>
          </a:r>
        </a:p>
        <a:p>
          <a:r>
            <a:rPr lang="sl-SI" sz="800">
              <a:solidFill>
                <a:schemeClr val="dk1"/>
              </a:solidFill>
              <a:effectLst/>
              <a:latin typeface="+mn-lt"/>
              <a:ea typeface="+mn-ea"/>
              <a:cs typeface="+mn-cs"/>
            </a:rPr>
            <a:t>2_6_13_12_13_10_8_8</a:t>
          </a:r>
        </a:p>
        <a:p>
          <a:r>
            <a:rPr lang="sl-SI" sz="800">
              <a:solidFill>
                <a:schemeClr val="dk1"/>
              </a:solidFill>
              <a:effectLst/>
              <a:latin typeface="+mn-lt"/>
              <a:ea typeface="+mn-ea"/>
              <a:cs typeface="+mn-cs"/>
            </a:rPr>
            <a:t>Dušilne kulise je mogoče odstraniti skozi snemljivo prednjo stran.</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Zobniška regulacijska žaluzija</a:t>
          </a:r>
          <a:r>
            <a:rPr lang="sl-SI" sz="800">
              <a:solidFill>
                <a:schemeClr val="dk1"/>
              </a:solidFill>
              <a:effectLst/>
              <a:latin typeface="+mn-lt"/>
              <a:ea typeface="+mn-ea"/>
              <a:cs typeface="+mn-cs"/>
            </a:rPr>
            <a:t> razreda tesnosti 2 po EN 1751, z zunanje ležečimi zobniki iz polipropilena PA6+GF30%, z okvirom in loputami iz aluminija EN AW-6060, s tesnenjem med loputami s tesnilnim trakom iz EPDM materiala in s pogonsko osjo iz pocinkanega jekla. Vgrajene so na notranjii strani ohišja in pripravljene za vgradnjo motornega pogona.</a:t>
          </a:r>
        </a:p>
        <a:p>
          <a:r>
            <a:rPr lang="sl-SI" sz="800">
              <a:solidFill>
                <a:schemeClr val="dk1"/>
              </a:solidFill>
              <a:effectLst/>
              <a:latin typeface="+mn-lt"/>
              <a:ea typeface="+mn-ea"/>
              <a:cs typeface="+mn-cs"/>
            </a:rPr>
            <a:t>Zaščitna havba</a:t>
          </a:r>
        </a:p>
        <a:p>
          <a:r>
            <a:rPr lang="sl-SI" sz="800">
              <a:solidFill>
                <a:schemeClr val="dk1"/>
              </a:solidFill>
              <a:effectLst/>
              <a:latin typeface="+mn-lt"/>
              <a:ea typeface="+mn-ea"/>
              <a:cs typeface="+mn-cs"/>
            </a:rPr>
            <a:t>Dodatek-1_Kos_Električni pogon žaluzije NF24A</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Vrečasti filter</a:t>
          </a:r>
          <a:r>
            <a:rPr lang="sl-SI" sz="800">
              <a:solidFill>
                <a:schemeClr val="dk1"/>
              </a:solidFill>
              <a:effectLst/>
              <a:latin typeface="+mn-lt"/>
              <a:ea typeface="+mn-ea"/>
              <a:cs typeface="+mn-cs"/>
            </a:rPr>
            <a:t> s filtracijo ePM2.5 70% po ISO 16890 ( F7 ), dolžine vreč 500 mm, vgrajen v filtrsko ogrodje, s stranskim izvlekom. Filter se poslužuje s strani skozi posluževalna vrata.</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Prostotekoča ventilatorja z EC motorjem</a:t>
          </a:r>
          <a:r>
            <a:rPr lang="sl-SI" sz="800">
              <a:solidFill>
                <a:schemeClr val="dk1"/>
              </a:solidFill>
              <a:effectLst/>
              <a:latin typeface="+mn-lt"/>
              <a:ea typeface="+mn-ea"/>
              <a:cs typeface="+mn-cs"/>
            </a:rPr>
            <a:t>, vsak vgrajen direktno na ventilatorsko steno, brez spiralnega ohišja, je postavljen v klimatsko napravo pravokotno na tok zraka, z rotorjem z nazaj zakrivljenimi lopaticami, nameščenim direktno na gredi EC motorja, z zvezno regulacijo števila vrtljajev. Ventilatorski rotor je dinamično uravnotežen po DIN ISO 1940</a:t>
          </a:r>
        </a:p>
        <a:p>
          <a:r>
            <a:rPr lang="sl-SI" sz="800">
              <a:solidFill>
                <a:schemeClr val="dk1"/>
              </a:solidFill>
              <a:effectLst/>
              <a:latin typeface="+mn-lt"/>
              <a:ea typeface="+mn-ea"/>
              <a:cs typeface="+mn-cs"/>
            </a:rPr>
            <a:t>del 1 – G 2,5.</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Tehnični podatki:</a:t>
          </a:r>
        </a:p>
        <a:p>
          <a:pPr lvl="0"/>
          <a:r>
            <a:rPr lang="sl-SI" sz="800" u="none" strike="noStrike">
              <a:solidFill>
                <a:schemeClr val="dk1"/>
              </a:solidFill>
              <a:effectLst/>
              <a:latin typeface="+mn-lt"/>
              <a:ea typeface="+mn-ea"/>
              <a:cs typeface="+mn-cs"/>
            </a:rPr>
            <a:t>Pretok zraka: 7.000 m3/h,</a:t>
          </a:r>
        </a:p>
        <a:p>
          <a:pPr lvl="0"/>
          <a:r>
            <a:rPr lang="sl-SI" sz="800" u="none" strike="noStrike">
              <a:solidFill>
                <a:schemeClr val="dk1"/>
              </a:solidFill>
              <a:effectLst/>
              <a:latin typeface="+mn-lt"/>
              <a:ea typeface="+mn-ea"/>
              <a:cs typeface="+mn-cs"/>
            </a:rPr>
            <a:t>Zunanji padec tlaka: 500 Pa,</a:t>
          </a:r>
        </a:p>
        <a:p>
          <a:pPr lvl="0"/>
          <a:r>
            <a:rPr lang="sl-SI" sz="800" u="none" strike="noStrike">
              <a:solidFill>
                <a:schemeClr val="dk1"/>
              </a:solidFill>
              <a:effectLst/>
              <a:latin typeface="+mn-lt"/>
              <a:ea typeface="+mn-ea"/>
              <a:cs typeface="+mn-cs"/>
            </a:rPr>
            <a:t>Število ventilatorjev: 2,</a:t>
          </a:r>
        </a:p>
        <a:p>
          <a:pPr lvl="0"/>
          <a:r>
            <a:rPr lang="sl-SI" sz="800" u="none" strike="noStrike">
              <a:solidFill>
                <a:schemeClr val="dk1"/>
              </a:solidFill>
              <a:effectLst/>
              <a:latin typeface="+mn-lt"/>
              <a:ea typeface="+mn-ea"/>
              <a:cs typeface="+mn-cs"/>
            </a:rPr>
            <a:t>SFP: 1.793 kW/(m3/h),</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Barvan ventilator</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BARVANJE VENTILATORJA C5</a:t>
          </a:r>
        </a:p>
        <a:p>
          <a:pPr lvl="0"/>
          <a:r>
            <a:rPr lang="sl-SI" sz="800" u="none" strike="noStrike">
              <a:solidFill>
                <a:schemeClr val="dk1"/>
              </a:solidFill>
              <a:effectLst/>
              <a:latin typeface="+mn-lt"/>
              <a:ea typeface="+mn-ea"/>
              <a:cs typeface="+mn-cs"/>
            </a:rPr>
            <a:t>Moč= 2,500 kW - IE5 EC</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Diagonalno vgrajen ploščni rekuperator</a:t>
          </a:r>
          <a:r>
            <a:rPr lang="sl-SI" sz="800">
              <a:solidFill>
                <a:schemeClr val="dk1"/>
              </a:solidFill>
              <a:effectLst/>
              <a:latin typeface="+mn-lt"/>
              <a:ea typeface="+mn-ea"/>
              <a:cs typeface="+mn-cs"/>
            </a:rPr>
            <a:t> z visokim izkoristkom. Enota s ploščnim rekuperatorjem ima obvodni kanal za zunanji zrak z obvodno žaluzijo in opcijo eliminatorja vodnih kapljic na strani odvodnega zraka, ki je sestavljen iz okvira iz korozijsko odpornega aluminija in lovilnih lamel iz PPTV. Pod celotnim rekuperatorjem je na strani dovodnega in odvodnega zraka v dno integrirana banja za zbiranje in odvod kondenzata iz nerjavečega materiala.</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Materiali rekuperatorja:</a:t>
          </a:r>
        </a:p>
        <a:p>
          <a:pPr lvl="0"/>
          <a:r>
            <a:rPr lang="sl-SI" sz="800" u="none" strike="noStrike">
              <a:solidFill>
                <a:schemeClr val="dk1"/>
              </a:solidFill>
              <a:effectLst/>
              <a:latin typeface="+mn-lt"/>
              <a:ea typeface="+mn-ea"/>
              <a:cs typeface="+mn-cs"/>
            </a:rPr>
            <a:t>satovje: Aluminij</a:t>
          </a:r>
        </a:p>
        <a:p>
          <a:pPr lvl="0"/>
          <a:r>
            <a:rPr lang="sl-SI" sz="800" u="none" strike="noStrike">
              <a:solidFill>
                <a:schemeClr val="dk1"/>
              </a:solidFill>
              <a:effectLst/>
              <a:latin typeface="+mn-lt"/>
              <a:ea typeface="+mn-ea"/>
              <a:cs typeface="+mn-cs"/>
            </a:rPr>
            <a:t>okvir: Aluminij</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Tehnični podatki za zimsko obdobje:</a:t>
          </a:r>
        </a:p>
        <a:p>
          <a:pPr lvl="0"/>
          <a:r>
            <a:rPr lang="sl-SI" sz="800" u="none" strike="noStrike">
              <a:solidFill>
                <a:schemeClr val="dk1"/>
              </a:solidFill>
              <a:effectLst/>
              <a:latin typeface="+mn-lt"/>
              <a:ea typeface="+mn-ea"/>
              <a:cs typeface="+mn-cs"/>
            </a:rPr>
            <a:t>stopnja vračanja občutene toplote: 90,7%</a:t>
          </a:r>
        </a:p>
        <a:p>
          <a:pPr lvl="0"/>
          <a:r>
            <a:rPr lang="sl-SI" sz="800" u="none" strike="noStrike">
              <a:solidFill>
                <a:schemeClr val="dk1"/>
              </a:solidFill>
              <a:effectLst/>
              <a:latin typeface="+mn-lt"/>
              <a:ea typeface="+mn-ea"/>
              <a:cs typeface="+mn-cs"/>
            </a:rPr>
            <a:t>stanje dovodnega zraka pred enoto: -13,00°C/90,0% r.vl.</a:t>
          </a:r>
        </a:p>
        <a:p>
          <a:pPr lvl="0"/>
          <a:r>
            <a:rPr lang="sl-SI" sz="800" u="none" strike="noStrike">
              <a:solidFill>
                <a:schemeClr val="dk1"/>
              </a:solidFill>
              <a:effectLst/>
              <a:latin typeface="+mn-lt"/>
              <a:ea typeface="+mn-ea"/>
              <a:cs typeface="+mn-cs"/>
            </a:rPr>
            <a:t>stanje dovodnega zraka za enoto: 18,70°C/8,0% r.vl.</a:t>
          </a:r>
        </a:p>
        <a:p>
          <a:pPr lvl="0"/>
          <a:r>
            <a:rPr lang="sl-SI" sz="800" u="none" strike="noStrike">
              <a:solidFill>
                <a:schemeClr val="dk1"/>
              </a:solidFill>
              <a:effectLst/>
              <a:latin typeface="+mn-lt"/>
              <a:ea typeface="+mn-ea"/>
              <a:cs typeface="+mn-cs"/>
            </a:rPr>
            <a:t>vrnjena toplotna energija: 74,58 kW</a:t>
          </a:r>
        </a:p>
        <a:p>
          <a:r>
            <a:rPr lang="sl-SI" sz="800">
              <a:solidFill>
                <a:schemeClr val="dk1"/>
              </a:solidFill>
              <a:effectLst/>
              <a:latin typeface="+mn-lt"/>
              <a:ea typeface="+mn-ea"/>
              <a:cs typeface="+mn-cs"/>
            </a:rPr>
            <a:t>Tehnični podatki za poletno obdobje:</a:t>
          </a:r>
        </a:p>
        <a:p>
          <a:pPr lvl="0"/>
          <a:r>
            <a:rPr lang="sl-SI" sz="800" u="none" strike="noStrike">
              <a:solidFill>
                <a:schemeClr val="dk1"/>
              </a:solidFill>
              <a:effectLst/>
              <a:latin typeface="+mn-lt"/>
              <a:ea typeface="+mn-ea"/>
              <a:cs typeface="+mn-cs"/>
            </a:rPr>
            <a:t>stopnja vračanja občutene toplote: 82,5%</a:t>
          </a:r>
        </a:p>
        <a:p>
          <a:pPr lvl="0"/>
          <a:r>
            <a:rPr lang="sl-SI" sz="800" u="none" strike="noStrike">
              <a:solidFill>
                <a:schemeClr val="dk1"/>
              </a:solidFill>
              <a:effectLst/>
              <a:latin typeface="+mn-lt"/>
              <a:ea typeface="+mn-ea"/>
              <a:cs typeface="+mn-cs"/>
            </a:rPr>
            <a:t>stanje dovodnega zraka pred enoto: 33,00°C/45,0% r.vl.</a:t>
          </a:r>
        </a:p>
        <a:p>
          <a:pPr lvl="0"/>
          <a:r>
            <a:rPr lang="sl-SI" sz="800" u="none" strike="noStrike">
              <a:solidFill>
                <a:schemeClr val="dk1"/>
              </a:solidFill>
              <a:effectLst/>
              <a:latin typeface="+mn-lt"/>
              <a:ea typeface="+mn-ea"/>
              <a:cs typeface="+mn-cs"/>
            </a:rPr>
            <a:t>stanje dovodnega zraka za enoto: 27,20°C/63,0% r.vl.</a:t>
          </a:r>
        </a:p>
        <a:p>
          <a:pPr lvl="0"/>
          <a:r>
            <a:rPr lang="sl-SI" sz="800" u="none" strike="noStrike">
              <a:solidFill>
                <a:schemeClr val="dk1"/>
              </a:solidFill>
              <a:effectLst/>
              <a:latin typeface="+mn-lt"/>
              <a:ea typeface="+mn-ea"/>
              <a:cs typeface="+mn-cs"/>
            </a:rPr>
            <a:t>vrnjena toplotna energija: 13,59 kW</a:t>
          </a:r>
        </a:p>
        <a:p>
          <a:r>
            <a:rPr lang="sl-SI" sz="800">
              <a:solidFill>
                <a:schemeClr val="dk1"/>
              </a:solidFill>
              <a:effectLst/>
              <a:latin typeface="+mn-lt"/>
              <a:ea typeface="+mn-ea"/>
              <a:cs typeface="+mn-cs"/>
            </a:rPr>
            <a:t>Dodatek: 1-Kos_Električni pogon žaluzije NM24A-SR</a:t>
          </a:r>
        </a:p>
        <a:p>
          <a:r>
            <a:rPr lang="sl-SI" sz="800">
              <a:solidFill>
                <a:schemeClr val="dk1"/>
              </a:solidFill>
              <a:effectLst/>
              <a:latin typeface="+mn-lt"/>
              <a:ea typeface="+mn-ea"/>
              <a:cs typeface="+mn-cs"/>
            </a:rPr>
            <a:t>Bana za odvod kondenza</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DX hladilnik / grelnik</a:t>
          </a:r>
          <a:r>
            <a:rPr lang="sl-SI" sz="800">
              <a:solidFill>
                <a:schemeClr val="dk1"/>
              </a:solidFill>
              <a:effectLst/>
              <a:latin typeface="+mn-lt"/>
              <a:ea typeface="+mn-ea"/>
              <a:cs typeface="+mn-cs"/>
            </a:rPr>
            <a:t> je sestavljen iz okvira, lamelnega paketa, zbiralnih cevi z navojnimi priključki po ISO R7 ter priključki za praznjenje in odzračevanje. Register stoji na vodilih in je prosto izvlečljiv. Pod hladilnikom je banja s tristranskim nagibom za zbiranje in hitrejši odvod kondenzata iz nerjavečega materiala.</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Materiali:</a:t>
          </a:r>
        </a:p>
        <a:p>
          <a:pPr lvl="0"/>
          <a:r>
            <a:rPr lang="sl-SI" sz="800" u="none" strike="noStrike">
              <a:solidFill>
                <a:schemeClr val="dk1"/>
              </a:solidFill>
              <a:effectLst/>
              <a:latin typeface="+mn-lt"/>
              <a:ea typeface="+mn-ea"/>
              <a:cs typeface="+mn-cs"/>
            </a:rPr>
            <a:t>okvir: Nerjaveča pločevina 304</a:t>
          </a:r>
        </a:p>
        <a:p>
          <a:pPr lvl="0"/>
          <a:r>
            <a:rPr lang="sl-SI" sz="800" u="none" strike="noStrike">
              <a:solidFill>
                <a:schemeClr val="dk1"/>
              </a:solidFill>
              <a:effectLst/>
              <a:latin typeface="+mn-lt"/>
              <a:ea typeface="+mn-ea"/>
              <a:cs typeface="+mn-cs"/>
            </a:rPr>
            <a:t>cevi: baker</a:t>
          </a:r>
        </a:p>
        <a:p>
          <a:pPr lvl="0"/>
          <a:r>
            <a:rPr lang="sl-SI" sz="800" u="none" strike="noStrike">
              <a:solidFill>
                <a:schemeClr val="dk1"/>
              </a:solidFill>
              <a:effectLst/>
              <a:latin typeface="+mn-lt"/>
              <a:ea typeface="+mn-ea"/>
              <a:cs typeface="+mn-cs"/>
            </a:rPr>
            <a:t>lamele: Aluminij </a:t>
          </a:r>
        </a:p>
        <a:p>
          <a:pPr lvl="0"/>
          <a:r>
            <a:rPr lang="sl-SI" sz="800" u="none" strike="noStrike">
              <a:solidFill>
                <a:schemeClr val="dk1"/>
              </a:solidFill>
              <a:effectLst/>
              <a:latin typeface="+mn-lt"/>
              <a:ea typeface="+mn-ea"/>
              <a:cs typeface="+mn-cs"/>
            </a:rPr>
            <a:t>zbiralna cev: baker</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Hladilni režim:</a:t>
          </a:r>
        </a:p>
        <a:p>
          <a:pPr lvl="0"/>
          <a:r>
            <a:rPr lang="sl-SI" sz="800" u="none" strike="noStrike">
              <a:solidFill>
                <a:schemeClr val="dk1"/>
              </a:solidFill>
              <a:effectLst/>
              <a:latin typeface="+mn-lt"/>
              <a:ea typeface="+mn-ea"/>
              <a:cs typeface="+mn-cs"/>
            </a:rPr>
            <a:t>hladivo: R410A</a:t>
          </a:r>
        </a:p>
        <a:p>
          <a:pPr lvl="0"/>
          <a:r>
            <a:rPr lang="sl-SI" sz="800" u="none" strike="noStrike">
              <a:solidFill>
                <a:schemeClr val="dk1"/>
              </a:solidFill>
              <a:effectLst/>
              <a:latin typeface="+mn-lt"/>
              <a:ea typeface="+mn-ea"/>
              <a:cs typeface="+mn-cs"/>
            </a:rPr>
            <a:t>temperatura uparjanja: 10,00°C</a:t>
          </a:r>
        </a:p>
        <a:p>
          <a:pPr lvl="0"/>
          <a:r>
            <a:rPr lang="sl-SI" sz="800" u="none" strike="noStrike">
              <a:solidFill>
                <a:schemeClr val="dk1"/>
              </a:solidFill>
              <a:effectLst/>
              <a:latin typeface="+mn-lt"/>
              <a:ea typeface="+mn-ea"/>
              <a:cs typeface="+mn-cs"/>
            </a:rPr>
            <a:t>predvidena hladilna moč: 36,91kW</a:t>
          </a:r>
        </a:p>
        <a:p>
          <a:pPr lvl="0"/>
          <a:r>
            <a:rPr lang="sl-SI" sz="800" u="none" strike="noStrike">
              <a:solidFill>
                <a:schemeClr val="dk1"/>
              </a:solidFill>
              <a:effectLst/>
              <a:latin typeface="+mn-lt"/>
              <a:ea typeface="+mn-ea"/>
              <a:cs typeface="+mn-cs"/>
            </a:rPr>
            <a:t>temperatura pred hladilnikom: 27,20°C/63,0%</a:t>
          </a:r>
        </a:p>
        <a:p>
          <a:pPr lvl="0"/>
          <a:r>
            <a:rPr lang="sl-SI" sz="800" u="none" strike="noStrike">
              <a:solidFill>
                <a:schemeClr val="dk1"/>
              </a:solidFill>
              <a:effectLst/>
              <a:latin typeface="+mn-lt"/>
              <a:ea typeface="+mn-ea"/>
              <a:cs typeface="+mn-cs"/>
            </a:rPr>
            <a:t>temperatura za hladilnikom: 18,00°C/90,9%</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Grelni režim:</a:t>
          </a:r>
        </a:p>
        <a:p>
          <a:pPr lvl="0"/>
          <a:r>
            <a:rPr lang="sl-SI" sz="800" u="none" strike="noStrike">
              <a:solidFill>
                <a:schemeClr val="dk1"/>
              </a:solidFill>
              <a:effectLst/>
              <a:latin typeface="+mn-lt"/>
              <a:ea typeface="+mn-ea"/>
              <a:cs typeface="+mn-cs"/>
            </a:rPr>
            <a:t>hladivo: R410A</a:t>
          </a:r>
        </a:p>
        <a:p>
          <a:pPr lvl="0"/>
          <a:r>
            <a:rPr lang="sl-SI" sz="800" u="none" strike="noStrike">
              <a:solidFill>
                <a:schemeClr val="dk1"/>
              </a:solidFill>
              <a:effectLst/>
              <a:latin typeface="+mn-lt"/>
              <a:ea typeface="+mn-ea"/>
              <a:cs typeface="+mn-cs"/>
            </a:rPr>
            <a:t>temperatura kondenzacije: 45,00°C</a:t>
          </a:r>
        </a:p>
        <a:p>
          <a:pPr lvl="0"/>
          <a:r>
            <a:rPr lang="sl-SI" sz="800" u="none" strike="noStrike">
              <a:solidFill>
                <a:schemeClr val="dk1"/>
              </a:solidFill>
              <a:effectLst/>
              <a:latin typeface="+mn-lt"/>
              <a:ea typeface="+mn-ea"/>
              <a:cs typeface="+mn-cs"/>
            </a:rPr>
            <a:t>predvidena grelna moč: 52,32kW</a:t>
          </a:r>
        </a:p>
        <a:p>
          <a:pPr lvl="0"/>
          <a:r>
            <a:rPr lang="sl-SI" sz="800" u="none" strike="noStrike">
              <a:solidFill>
                <a:schemeClr val="dk1"/>
              </a:solidFill>
              <a:effectLst/>
              <a:latin typeface="+mn-lt"/>
              <a:ea typeface="+mn-ea"/>
              <a:cs typeface="+mn-cs"/>
            </a:rPr>
            <a:t>temperatura pred kondenzatorjem: 18,70°C</a:t>
          </a:r>
        </a:p>
        <a:p>
          <a:pPr lvl="0"/>
          <a:r>
            <a:rPr lang="sl-SI" sz="800" u="none" strike="noStrike">
              <a:solidFill>
                <a:schemeClr val="dk1"/>
              </a:solidFill>
              <a:effectLst/>
              <a:latin typeface="+mn-lt"/>
              <a:ea typeface="+mn-ea"/>
              <a:cs typeface="+mn-cs"/>
            </a:rPr>
            <a:t>temperatura za kondenzatorjem: 41,00°C</a:t>
          </a:r>
        </a:p>
        <a:p>
          <a:r>
            <a:rPr lang="sl-SI" sz="800">
              <a:solidFill>
                <a:schemeClr val="dk1"/>
              </a:solidFill>
              <a:effectLst/>
              <a:latin typeface="+mn-lt"/>
              <a:ea typeface="+mn-ea"/>
              <a:cs typeface="+mn-cs"/>
            </a:rPr>
            <a:t>Bana za odvod kondenza</a:t>
          </a:r>
        </a:p>
        <a:p>
          <a:r>
            <a:rPr lang="sl-SI" sz="800" b="1">
              <a:solidFill>
                <a:schemeClr val="dk1"/>
              </a:solidFill>
              <a:effectLst/>
              <a:latin typeface="+mn-lt"/>
              <a:ea typeface="+mn-ea"/>
              <a:cs typeface="+mn-cs"/>
            </a:rPr>
            <a:t>Eliminator vodnih kapljic</a:t>
          </a:r>
          <a:r>
            <a:rPr lang="sl-SI" sz="800">
              <a:solidFill>
                <a:schemeClr val="dk1"/>
              </a:solidFill>
              <a:effectLst/>
              <a:latin typeface="+mn-lt"/>
              <a:ea typeface="+mn-ea"/>
              <a:cs typeface="+mn-cs"/>
            </a:rPr>
            <a:t> je izdelan iz okvira iz Al profilov v katere so v enakomernem razmaku vstavljene plastične lamele iz polypropilena za lovljenje in izločanje vodnih kapljic. Trajna temperaturna obstojnost lamel je do 125°C. V ohišju enote je nameščen v toku zraka in sicer za hladilnikom ali direktnim uparjalnikom in je preko vodil izvlečljiv iz ohišja klimatske naprave. Pod eliminatorjem je banja s tristranskim nagibom za zbiranje in hitrejši odvod kondenzata iz nerjavečega materiala. </a:t>
          </a:r>
        </a:p>
        <a:p>
          <a:r>
            <a:rPr lang="sl-SI" sz="800">
              <a:solidFill>
                <a:schemeClr val="dk1"/>
              </a:solidFill>
              <a:effectLst/>
              <a:latin typeface="+mn-lt"/>
              <a:ea typeface="+mn-ea"/>
              <a:cs typeface="+mn-cs"/>
            </a:rPr>
            <a:t> </a:t>
          </a:r>
        </a:p>
        <a:p>
          <a:r>
            <a:rPr lang="sl-SI" sz="800" b="1">
              <a:solidFill>
                <a:schemeClr val="dk1"/>
              </a:solidFill>
              <a:effectLst/>
              <a:latin typeface="+mn-lt"/>
              <a:ea typeface="+mn-ea"/>
              <a:cs typeface="+mn-cs"/>
            </a:rPr>
            <a:t>Vodni grelnik</a:t>
          </a:r>
          <a:r>
            <a:rPr lang="sl-SI" sz="800">
              <a:solidFill>
                <a:schemeClr val="dk1"/>
              </a:solidFill>
              <a:effectLst/>
              <a:latin typeface="+mn-lt"/>
              <a:ea typeface="+mn-ea"/>
              <a:cs typeface="+mn-cs"/>
            </a:rPr>
            <a:t> je sestavljen iz okvira, lamelnega paketa, zbiralnih cevi z navojnimi priključki po ISO R7 ter priključki za praznjenje in odzračevanje. Prehod priključkov skozi pokrov klimatske naprave je zatesnjen z izolacijo in gumijastimi rozetami. Register stoji na vodilih in je prosto izvlečljiv.</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Materiali:</a:t>
          </a:r>
        </a:p>
        <a:p>
          <a:pPr lvl="0"/>
          <a:r>
            <a:rPr lang="sl-SI" sz="800" u="none" strike="noStrike">
              <a:solidFill>
                <a:schemeClr val="dk1"/>
              </a:solidFill>
              <a:effectLst/>
              <a:latin typeface="+mn-lt"/>
              <a:ea typeface="+mn-ea"/>
              <a:cs typeface="+mn-cs"/>
            </a:rPr>
            <a:t>okvir: pocinkana pločevina</a:t>
          </a:r>
        </a:p>
        <a:p>
          <a:pPr lvl="0"/>
          <a:r>
            <a:rPr lang="sl-SI" sz="800" u="none" strike="noStrike">
              <a:solidFill>
                <a:schemeClr val="dk1"/>
              </a:solidFill>
              <a:effectLst/>
              <a:latin typeface="+mn-lt"/>
              <a:ea typeface="+mn-ea"/>
              <a:cs typeface="+mn-cs"/>
            </a:rPr>
            <a:t>cevi: baker</a:t>
          </a:r>
        </a:p>
        <a:p>
          <a:pPr lvl="0"/>
          <a:r>
            <a:rPr lang="sl-SI" sz="800" u="none" strike="noStrike">
              <a:solidFill>
                <a:schemeClr val="dk1"/>
              </a:solidFill>
              <a:effectLst/>
              <a:latin typeface="+mn-lt"/>
              <a:ea typeface="+mn-ea"/>
              <a:cs typeface="+mn-cs"/>
            </a:rPr>
            <a:t>lamele: Aluminij </a:t>
          </a:r>
        </a:p>
        <a:p>
          <a:pPr lvl="0"/>
          <a:r>
            <a:rPr lang="sl-SI" sz="800" u="none" strike="noStrike">
              <a:solidFill>
                <a:schemeClr val="dk1"/>
              </a:solidFill>
              <a:effectLst/>
              <a:latin typeface="+mn-lt"/>
              <a:ea typeface="+mn-ea"/>
              <a:cs typeface="+mn-cs"/>
            </a:rPr>
            <a:t>zbiralna cev: baker</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Tehnični podatki:</a:t>
          </a:r>
        </a:p>
        <a:p>
          <a:pPr lvl="0"/>
          <a:r>
            <a:rPr lang="sl-SI" sz="800" u="none" strike="noStrike">
              <a:solidFill>
                <a:schemeClr val="dk1"/>
              </a:solidFill>
              <a:effectLst/>
              <a:latin typeface="+mn-lt"/>
              <a:ea typeface="+mn-ea"/>
              <a:cs typeface="+mn-cs"/>
            </a:rPr>
            <a:t>grelna tekočina: Voda</a:t>
          </a:r>
        </a:p>
        <a:p>
          <a:pPr lvl="0"/>
          <a:r>
            <a:rPr lang="sl-SI" sz="800" u="none" strike="noStrike">
              <a:solidFill>
                <a:schemeClr val="dk1"/>
              </a:solidFill>
              <a:effectLst/>
              <a:latin typeface="+mn-lt"/>
              <a:ea typeface="+mn-ea"/>
              <a:cs typeface="+mn-cs"/>
            </a:rPr>
            <a:t>temperaturni režim tekočine:75,00/45,00°C</a:t>
          </a:r>
        </a:p>
        <a:p>
          <a:pPr lvl="0"/>
          <a:r>
            <a:rPr lang="sl-SI" sz="800" u="none" strike="noStrike">
              <a:solidFill>
                <a:schemeClr val="dk1"/>
              </a:solidFill>
              <a:effectLst/>
              <a:latin typeface="+mn-lt"/>
              <a:ea typeface="+mn-ea"/>
              <a:cs typeface="+mn-cs"/>
            </a:rPr>
            <a:t>padec tlaka na strani tekočine: 6,11 kPa</a:t>
          </a:r>
        </a:p>
        <a:p>
          <a:pPr lvl="0"/>
          <a:r>
            <a:rPr lang="sl-SI" sz="800" u="none" strike="noStrike">
              <a:solidFill>
                <a:schemeClr val="dk1"/>
              </a:solidFill>
              <a:effectLst/>
              <a:latin typeface="+mn-lt"/>
              <a:ea typeface="+mn-ea"/>
              <a:cs typeface="+mn-cs"/>
            </a:rPr>
            <a:t>pretok tekočine: 0,2720 l/s</a:t>
          </a:r>
        </a:p>
        <a:p>
          <a:pPr lvl="0"/>
          <a:r>
            <a:rPr lang="sl-SI" sz="800" u="none" strike="noStrike">
              <a:solidFill>
                <a:schemeClr val="dk1"/>
              </a:solidFill>
              <a:effectLst/>
              <a:latin typeface="+mn-lt"/>
              <a:ea typeface="+mn-ea"/>
              <a:cs typeface="+mn-cs"/>
            </a:rPr>
            <a:t>predvidena grelna moč: 33,54 kW</a:t>
          </a:r>
        </a:p>
        <a:p>
          <a:pPr lvl="0"/>
          <a:r>
            <a:rPr lang="sl-SI" sz="800" u="none" strike="noStrike">
              <a:solidFill>
                <a:schemeClr val="dk1"/>
              </a:solidFill>
              <a:effectLst/>
              <a:latin typeface="+mn-lt"/>
              <a:ea typeface="+mn-ea"/>
              <a:cs typeface="+mn-cs"/>
            </a:rPr>
            <a:t>temperatura pred grelnikom: 18,70°C</a:t>
          </a:r>
        </a:p>
        <a:p>
          <a:pPr lvl="0"/>
          <a:r>
            <a:rPr lang="sl-SI" sz="800" u="none" strike="noStrike">
              <a:solidFill>
                <a:schemeClr val="dk1"/>
              </a:solidFill>
              <a:effectLst/>
              <a:latin typeface="+mn-lt"/>
              <a:ea typeface="+mn-ea"/>
              <a:cs typeface="+mn-cs"/>
            </a:rPr>
            <a:t>temperatura za grelnikom: 33,00°C</a:t>
          </a:r>
        </a:p>
        <a:p>
          <a:pPr lvl="0"/>
          <a:r>
            <a:rPr lang="sl-SI" sz="800" u="none" strike="noStrike">
              <a:solidFill>
                <a:schemeClr val="dk1"/>
              </a:solidFill>
              <a:effectLst/>
              <a:latin typeface="+mn-lt"/>
              <a:ea typeface="+mn-ea"/>
              <a:cs typeface="+mn-cs"/>
            </a:rPr>
            <a:t>3-p mešalni ventil z elektromotornim pogonom, Kvs = 4</a:t>
          </a:r>
        </a:p>
        <a:p>
          <a:pPr lvl="0"/>
          <a:r>
            <a:rPr lang="sl-SI" sz="800" u="none" strike="noStrike">
              <a:solidFill>
                <a:schemeClr val="dk1"/>
              </a:solidFill>
              <a:effectLst/>
              <a:latin typeface="+mn-lt"/>
              <a:ea typeface="+mn-ea"/>
              <a:cs typeface="+mn-cs"/>
            </a:rPr>
            <a:t>protizmrzovalni termostat grelnika</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Hlapilni kontaktni vlažilnik</a:t>
          </a:r>
          <a:r>
            <a:rPr lang="sl-SI" sz="800">
              <a:solidFill>
                <a:schemeClr val="dk1"/>
              </a:solidFill>
              <a:effectLst/>
              <a:latin typeface="+mn-lt"/>
              <a:ea typeface="+mn-ea"/>
              <a:cs typeface="+mn-cs"/>
            </a:rPr>
            <a:t> z obtočno vodo je izdelan kompletno iz nerjavečega materiala, z vlažilnimi kasetami s kontaktnim polnilom, z banjo z odtokom za zbiranje kondenzata, z avtomatskim praznjenjem in polnjenjem banje in sistemom za cirkulacijo in kaluženje vode. Vključno vsa oprema (ustrezna črpalka,</a:t>
          </a:r>
          <a:r>
            <a:rPr lang="sl-SI" sz="800" baseline="0">
              <a:solidFill>
                <a:schemeClr val="dk1"/>
              </a:solidFill>
              <a:effectLst/>
              <a:latin typeface="+mn-lt"/>
              <a:ea typeface="+mn-ea"/>
              <a:cs typeface="+mn-cs"/>
            </a:rPr>
            <a:t> nivojna stikala, hidrostati, ...).</a:t>
          </a:r>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Polnilo vlažilne kasete iz negorljivega materiala, ima veliko kontaktno površino med zračnim tokom in tokom vode in visoko sposobnost absorpcije vode.</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Tehnični podatki:</a:t>
          </a:r>
        </a:p>
        <a:p>
          <a:pPr lvl="0"/>
          <a:r>
            <a:rPr lang="sl-SI" sz="800" u="none" strike="noStrike">
              <a:solidFill>
                <a:schemeClr val="dk1"/>
              </a:solidFill>
              <a:effectLst/>
              <a:latin typeface="+mn-lt"/>
              <a:ea typeface="+mn-ea"/>
              <a:cs typeface="+mn-cs"/>
            </a:rPr>
            <a:t>vstopni zrak: 34,00°C, 3,2% R.V</a:t>
          </a:r>
        </a:p>
        <a:p>
          <a:pPr lvl="0"/>
          <a:r>
            <a:rPr lang="sl-SI" sz="800" u="none" strike="noStrike">
              <a:solidFill>
                <a:schemeClr val="dk1"/>
              </a:solidFill>
              <a:effectLst/>
              <a:latin typeface="+mn-lt"/>
              <a:ea typeface="+mn-ea"/>
              <a:cs typeface="+mn-cs"/>
            </a:rPr>
            <a:t>izstopni zrak (max): 22,10°C, 35,0% R.V</a:t>
          </a:r>
        </a:p>
        <a:p>
          <a:pPr lvl="0"/>
          <a:r>
            <a:rPr lang="sl-SI" sz="800" u="none" strike="noStrike">
              <a:solidFill>
                <a:schemeClr val="dk1"/>
              </a:solidFill>
              <a:effectLst/>
              <a:latin typeface="+mn-lt"/>
              <a:ea typeface="+mn-ea"/>
              <a:cs typeface="+mn-cs"/>
            </a:rPr>
            <a:t>količina vode (vključno s kaluženjem): cca 0,642 l/h</a:t>
          </a:r>
        </a:p>
        <a:p>
          <a:pPr lvl="0"/>
          <a:r>
            <a:rPr lang="sl-SI" sz="800" u="none" strike="noStrike">
              <a:solidFill>
                <a:schemeClr val="dk1"/>
              </a:solidFill>
              <a:effectLst/>
              <a:latin typeface="+mn-lt"/>
              <a:ea typeface="+mn-ea"/>
              <a:cs typeface="+mn-cs"/>
            </a:rPr>
            <a:t>regulacija: on/off</a:t>
          </a:r>
        </a:p>
        <a:p>
          <a:pPr lvl="0"/>
          <a:r>
            <a:rPr lang="sl-SI" sz="800" u="none" strike="noStrike">
              <a:solidFill>
                <a:schemeClr val="dk1"/>
              </a:solidFill>
              <a:effectLst/>
              <a:latin typeface="+mn-lt"/>
              <a:ea typeface="+mn-ea"/>
              <a:cs typeface="+mn-cs"/>
            </a:rPr>
            <a:t>nazivna el, moč: 240 W; 0,6 A</a:t>
          </a:r>
        </a:p>
        <a:p>
          <a:pPr lvl="0"/>
          <a:r>
            <a:rPr lang="sl-SI" sz="800" u="none" strike="noStrike">
              <a:solidFill>
                <a:schemeClr val="dk1"/>
              </a:solidFill>
              <a:effectLst/>
              <a:latin typeface="+mn-lt"/>
              <a:ea typeface="+mn-ea"/>
              <a:cs typeface="+mn-cs"/>
            </a:rPr>
            <a:t>priključna napetost: 3x400V-50Hz</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24VDC ventil na odtoku</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24VDC ventil na vtoku</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pPr marL="0" indent="0"/>
          <a:r>
            <a:rPr lang="sl-SI" sz="800">
              <a:solidFill>
                <a:schemeClr val="dk1"/>
              </a:solidFill>
              <a:effectLst/>
              <a:latin typeface="+mn-lt"/>
              <a:ea typeface="+mn-ea"/>
              <a:cs typeface="+mn-cs"/>
            </a:rPr>
            <a:t>Dušilnik zvoka sestavljen iz 4 izvlečljivih dušilnih kulis širine 200 mm, dolžine 1 mm, izdelanih iz okvirja iz pocinkana pločevina in polnila iz mineralne volne, kaširane s steklenim ovalom, namenjenega za doseganje stopnje dušenja:</a:t>
          </a:r>
        </a:p>
        <a:p>
          <a:pPr marL="0" indent="0"/>
          <a:r>
            <a:rPr lang="sl-SI" sz="800">
              <a:solidFill>
                <a:schemeClr val="dk1"/>
              </a:solidFill>
              <a:effectLst/>
              <a:latin typeface="+mn-lt"/>
              <a:ea typeface="+mn-ea"/>
              <a:cs typeface="+mn-cs"/>
            </a:rPr>
            <a:t>srednja frekvenca oktave [Hz]</a:t>
          </a:r>
        </a:p>
        <a:p>
          <a:pPr marL="0" indent="0"/>
          <a:r>
            <a:rPr lang="sl-SI" sz="800">
              <a:solidFill>
                <a:schemeClr val="dk1"/>
              </a:solidFill>
              <a:effectLst/>
              <a:latin typeface="+mn-lt"/>
              <a:ea typeface="+mn-ea"/>
              <a:cs typeface="+mn-cs"/>
            </a:rPr>
            <a:t>63_125_250_500_1000_2000_4000_8000</a:t>
          </a:r>
        </a:p>
        <a:p>
          <a:pPr marL="0" indent="0"/>
          <a:r>
            <a:rPr lang="sl-SI" sz="800">
              <a:solidFill>
                <a:schemeClr val="dk1"/>
              </a:solidFill>
              <a:effectLst/>
              <a:latin typeface="+mn-lt"/>
              <a:ea typeface="+mn-ea"/>
              <a:cs typeface="+mn-cs"/>
            </a:rPr>
            <a:t>Dušenje zvoka [dB]</a:t>
          </a:r>
        </a:p>
        <a:p>
          <a:pPr marL="0" indent="0"/>
          <a:r>
            <a:rPr lang="sl-SI" sz="800">
              <a:solidFill>
                <a:schemeClr val="dk1"/>
              </a:solidFill>
              <a:effectLst/>
              <a:latin typeface="+mn-lt"/>
              <a:ea typeface="+mn-ea"/>
              <a:cs typeface="+mn-cs"/>
            </a:rPr>
            <a:t>3_9_21_22_26_17_13_13</a:t>
          </a:r>
        </a:p>
        <a:p>
          <a:pPr marL="0" indent="0"/>
          <a:r>
            <a:rPr lang="sl-SI" sz="800">
              <a:solidFill>
                <a:schemeClr val="dk1"/>
              </a:solidFill>
              <a:effectLst/>
              <a:latin typeface="+mn-lt"/>
              <a:ea typeface="+mn-ea"/>
              <a:cs typeface="+mn-cs"/>
            </a:rPr>
            <a:t>Dušilne kulise je mogoče odstraniti skozi snemljivo prednjo stran.</a:t>
          </a:r>
        </a:p>
        <a:p>
          <a:endParaRPr lang="sl-SI" sz="800" b="1">
            <a:solidFill>
              <a:schemeClr val="dk1"/>
            </a:solidFill>
            <a:effectLst/>
            <a:latin typeface="+mn-lt"/>
            <a:ea typeface="+mn-ea"/>
            <a:cs typeface="+mn-cs"/>
          </a:endParaRPr>
        </a:p>
        <a:p>
          <a:r>
            <a:rPr lang="sl-SI" sz="800" b="1">
              <a:solidFill>
                <a:schemeClr val="dk1"/>
              </a:solidFill>
              <a:effectLst/>
              <a:latin typeface="+mn-lt"/>
              <a:ea typeface="+mn-ea"/>
              <a:cs typeface="+mn-cs"/>
            </a:rPr>
            <a:t>Vrečasti filter</a:t>
          </a:r>
          <a:r>
            <a:rPr lang="sl-SI" sz="800">
              <a:solidFill>
                <a:schemeClr val="dk1"/>
              </a:solidFill>
              <a:effectLst/>
              <a:latin typeface="+mn-lt"/>
              <a:ea typeface="+mn-ea"/>
              <a:cs typeface="+mn-cs"/>
            </a:rPr>
            <a:t> s filtracijo ePM1 90% po ISO 16890 ( F9 ), dolžine vreč 635 mm, vgrajen v filtrsko ogrodje, s stranskim izvlekom. Filter se poslužuje s strani skozi posluževalna vrata.</a:t>
          </a:r>
        </a:p>
        <a:p>
          <a:r>
            <a:rPr lang="sl-SI" sz="800">
              <a:solidFill>
                <a:schemeClr val="dk1"/>
              </a:solidFill>
              <a:effectLst/>
              <a:latin typeface="+mn-lt"/>
              <a:ea typeface="+mn-ea"/>
              <a:cs typeface="+mn-cs"/>
            </a:rPr>
            <a:t>Dodatek: 1-kpl._PResostat  DTV 500</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Fleksibilni priključek </a:t>
          </a:r>
          <a:r>
            <a:rPr lang="sl-SI" sz="800">
              <a:solidFill>
                <a:schemeClr val="dk1"/>
              </a:solidFill>
              <a:effectLst/>
              <a:latin typeface="+mn-lt"/>
              <a:ea typeface="+mn-ea"/>
              <a:cs typeface="+mn-cs"/>
            </a:rPr>
            <a:t>razreda tesnosti C po EN13810 in po EN 1507 v območju od ±1500 Pa, je sestavljen iz dveh prirobničnih okvirjev iz pocinkane jeklene pločevine z integriranim tesnilnim trakom iz EPDM gume in fleksibilnega dela iz nehigroskopskega materiala, uporabnega v območju od -10 do+80°C.</a:t>
          </a:r>
        </a:p>
        <a:p>
          <a:r>
            <a:rPr lang="sl-SI" sz="800">
              <a:solidFill>
                <a:schemeClr val="dk1"/>
              </a:solidFill>
              <a:effectLst/>
              <a:latin typeface="+mn-lt"/>
              <a:ea typeface="+mn-ea"/>
              <a:cs typeface="+mn-cs"/>
            </a:rPr>
            <a:t>Dodatek</a:t>
          </a:r>
        </a:p>
        <a:p>
          <a:r>
            <a:rPr lang="sl-SI" sz="800">
              <a:solidFill>
                <a:schemeClr val="dk1"/>
              </a:solidFill>
              <a:effectLst/>
              <a:latin typeface="+mn-lt"/>
              <a:ea typeface="+mn-ea"/>
              <a:cs typeface="+mn-cs"/>
            </a:rPr>
            <a:t>1-kpl._Kabel za izenačitev potencialov za fleksibilni priključek</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endParaRPr lang="sl-SI" sz="800" b="1">
            <a:solidFill>
              <a:schemeClr val="dk1"/>
            </a:solidFill>
            <a:effectLst/>
            <a:latin typeface="+mn-lt"/>
            <a:ea typeface="+mn-ea"/>
            <a:cs typeface="+mn-cs"/>
          </a:endParaRPr>
        </a:p>
        <a:p>
          <a:r>
            <a:rPr lang="sl-SI" sz="800" b="1">
              <a:solidFill>
                <a:schemeClr val="dk1"/>
              </a:solidFill>
              <a:effectLst/>
              <a:latin typeface="+mn-lt"/>
              <a:ea typeface="+mn-ea"/>
              <a:cs typeface="+mn-cs"/>
            </a:rPr>
            <a:t>ODVOD</a:t>
          </a:r>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 </a:t>
          </a:r>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Vrečasti zračni filter s plazemskim nanosom za nevtralizacijo virusov,</a:t>
          </a:r>
          <a:r>
            <a:rPr lang="sl-SI" sz="800">
              <a:solidFill>
                <a:schemeClr val="dk1"/>
              </a:solidFill>
              <a:effectLst/>
              <a:latin typeface="+mn-lt"/>
              <a:ea typeface="+mn-ea"/>
              <a:cs typeface="+mn-cs"/>
            </a:rPr>
            <a:t> filtracijskega razreda ePM1 90% po ISO 16890 (F9 po EN 779), dolžine vreče 400 mm, nizek tlačni padec in velika efektivna površina tip DELTRI+. Energijski razred A+ (Eurovent certifikat). Izdelan iz valovitega sintetičnega materiala v nanowave izvedbi, predfilter ni potreben. 4-slojni površinski plazemski nanos človeku neškodljive citronske kisline (potrjeno s strani ECHA), ki služi kot sredstvo za nevtralizacijo virusov. 99% učinkovitost nevtralizacije virusov vključno z Covid-19. Ob dotiku z nanosom se aerosol (kapljica) z virusom nevtralizira v času 10 minut. Testirani in certificirani s strani Luxembourškega inštituta za znanost in tehnologijo (LIST), dosežen BFE 99,8% in VLR 99,999% po eni uri in 99,21% po enem letu. Dobavljen v originalni zaprti plastični embalaži ( odprta embalaža pomeni aktivacijo filtra ), primeren za vgradnjo v filtrsko ogrodje. Deltri+ filtri so priloženi in se vgradijo po utekanju naprave z vgrajenimi NW98-380 filtri.</a:t>
          </a:r>
        </a:p>
        <a:p>
          <a:r>
            <a:rPr lang="sl-SI" sz="800">
              <a:solidFill>
                <a:schemeClr val="dk1"/>
              </a:solidFill>
              <a:effectLst/>
              <a:latin typeface="+mn-lt"/>
              <a:ea typeface="+mn-ea"/>
              <a:cs typeface="+mn-cs"/>
            </a:rPr>
            <a:t>Pripomba</a:t>
          </a:r>
        </a:p>
        <a:p>
          <a:r>
            <a:rPr lang="sl-SI" sz="800">
              <a:solidFill>
                <a:schemeClr val="dk1"/>
              </a:solidFill>
              <a:effectLst/>
              <a:latin typeface="+mn-lt"/>
              <a:ea typeface="+mn-ea"/>
              <a:cs typeface="+mn-cs"/>
            </a:rPr>
            <a:t>V napravo bodo vgrajeni filtri NW98-380, Deltri+ filtri bodo priloženi</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Fleksibilni priključek </a:t>
          </a:r>
          <a:r>
            <a:rPr lang="sl-SI" sz="800">
              <a:solidFill>
                <a:schemeClr val="dk1"/>
              </a:solidFill>
              <a:effectLst/>
              <a:latin typeface="+mn-lt"/>
              <a:ea typeface="+mn-ea"/>
              <a:cs typeface="+mn-cs"/>
            </a:rPr>
            <a:t>razreda tesnosti C po EN13810 in po EN 1507 v območju od ±1500 Pa, je sestavljen iz dveh prirobničnih okvirjev iz pocinkane jeklene pločevine z integriranim tesnilnim trakom iz EPDM gume in fleksibilnega dela iz nehigroskopskega materiala, uporabnega v območju od -10 do+80°C.</a:t>
          </a:r>
        </a:p>
        <a:p>
          <a:r>
            <a:rPr lang="sl-SI" sz="800">
              <a:solidFill>
                <a:schemeClr val="dk1"/>
              </a:solidFill>
              <a:effectLst/>
              <a:latin typeface="+mn-lt"/>
              <a:ea typeface="+mn-ea"/>
              <a:cs typeface="+mn-cs"/>
            </a:rPr>
            <a:t>Dodatek: 1-kpl._Kabel za izenačitev potencialov za fleksibilni priključek</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Dušilnik zvoka</a:t>
          </a:r>
          <a:r>
            <a:rPr lang="sl-SI" sz="800">
              <a:solidFill>
                <a:schemeClr val="dk1"/>
              </a:solidFill>
              <a:effectLst/>
              <a:latin typeface="+mn-lt"/>
              <a:ea typeface="+mn-ea"/>
              <a:cs typeface="+mn-cs"/>
            </a:rPr>
            <a:t> sestavljen iz 3 izvlečljivih dušilnih kulis širine 200 mm, dolžine 1 mm, izdelanih iz okvirja iz pocinkana pločevina in polnila iz mineralne volne, kaširane s steklenim ovalom, namenjenega za doseganje stopnje dušenja:</a:t>
          </a:r>
        </a:p>
        <a:p>
          <a:r>
            <a:rPr lang="sl-SI" sz="800">
              <a:solidFill>
                <a:schemeClr val="dk1"/>
              </a:solidFill>
              <a:effectLst/>
              <a:latin typeface="+mn-lt"/>
              <a:ea typeface="+mn-ea"/>
              <a:cs typeface="+mn-cs"/>
            </a:rPr>
            <a:t>srednja frekvenca oktave [Hz]</a:t>
          </a:r>
        </a:p>
        <a:p>
          <a:r>
            <a:rPr lang="sl-SI" sz="800">
              <a:solidFill>
                <a:schemeClr val="dk1"/>
              </a:solidFill>
              <a:effectLst/>
              <a:latin typeface="+mn-lt"/>
              <a:ea typeface="+mn-ea"/>
              <a:cs typeface="+mn-cs"/>
            </a:rPr>
            <a:t>63_125_250_500_1000_2000_4000_8000</a:t>
          </a:r>
          <a:endParaRPr lang="sl-SI" sz="800">
            <a:effectLst/>
          </a:endParaRPr>
        </a:p>
        <a:p>
          <a:r>
            <a:rPr lang="sl-SI" sz="800">
              <a:solidFill>
                <a:schemeClr val="dk1"/>
              </a:solidFill>
              <a:effectLst/>
              <a:latin typeface="+mn-lt"/>
              <a:ea typeface="+mn-ea"/>
              <a:cs typeface="+mn-cs"/>
            </a:rPr>
            <a:t>Dušenje zvoka [dB]</a:t>
          </a:r>
          <a:endParaRPr lang="sl-SI" sz="800">
            <a:effectLst/>
          </a:endParaRPr>
        </a:p>
        <a:p>
          <a:r>
            <a:rPr lang="sl-SI" sz="800">
              <a:solidFill>
                <a:schemeClr val="dk1"/>
              </a:solidFill>
              <a:effectLst/>
              <a:latin typeface="+mn-lt"/>
              <a:ea typeface="+mn-ea"/>
              <a:cs typeface="+mn-cs"/>
            </a:rPr>
            <a:t>2_6_13_12_13_10_8_8</a:t>
          </a:r>
          <a:endParaRPr lang="sl-SI" sz="800">
            <a:effectLst/>
          </a:endParaRPr>
        </a:p>
        <a:p>
          <a:r>
            <a:rPr lang="sl-SI" sz="800">
              <a:solidFill>
                <a:schemeClr val="dk1"/>
              </a:solidFill>
              <a:effectLst/>
              <a:latin typeface="+mn-lt"/>
              <a:ea typeface="+mn-ea"/>
              <a:cs typeface="+mn-cs"/>
            </a:rPr>
            <a:t>Dušilne kulise je mogoče odstraniti skozi snemljivo prednjo stran.</a:t>
          </a:r>
          <a:endParaRPr lang="sl-SI" sz="800">
            <a:effectLst/>
          </a:endParaRP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Prazna sekcija</a:t>
          </a:r>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EKO omara</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Prostotekoči ventilator z EC motorjem</a:t>
          </a:r>
          <a:r>
            <a:rPr lang="sl-SI" sz="800">
              <a:solidFill>
                <a:schemeClr val="dk1"/>
              </a:solidFill>
              <a:effectLst/>
              <a:latin typeface="+mn-lt"/>
              <a:ea typeface="+mn-ea"/>
              <a:cs typeface="+mn-cs"/>
            </a:rPr>
            <a:t>, vgrajen direktno na ventilatorsko steno, brez spiralnega ohišja, je postavljen v klimatsko napravo pravokotno na tok zraka, z rotorjem z nazaj zakrivljenimi lopaticami, nameščenim direktno na gredi EC motorja, z zvezno regulacijo števila vrtljajev. Ventilatorski rotor je dinamično uravnotežen po DIN ISO 1940 del 1 – G 2,5.</a:t>
          </a:r>
        </a:p>
        <a:p>
          <a:r>
            <a:rPr lang="sl-SI" sz="800">
              <a:solidFill>
                <a:schemeClr val="dk1"/>
              </a:solidFill>
              <a:effectLst/>
              <a:latin typeface="+mn-lt"/>
              <a:ea typeface="+mn-ea"/>
              <a:cs typeface="+mn-cs"/>
            </a:rPr>
            <a:t> </a:t>
          </a:r>
        </a:p>
        <a:p>
          <a:r>
            <a:rPr lang="sl-SI" sz="800">
              <a:solidFill>
                <a:schemeClr val="dk1"/>
              </a:solidFill>
              <a:effectLst/>
              <a:latin typeface="+mn-lt"/>
              <a:ea typeface="+mn-ea"/>
              <a:cs typeface="+mn-cs"/>
            </a:rPr>
            <a:t>Tehnični podatki:</a:t>
          </a:r>
        </a:p>
        <a:p>
          <a:pPr lvl="0"/>
          <a:r>
            <a:rPr lang="sl-SI" sz="800" u="none" strike="noStrike">
              <a:solidFill>
                <a:schemeClr val="dk1"/>
              </a:solidFill>
              <a:effectLst/>
              <a:latin typeface="+mn-lt"/>
              <a:ea typeface="+mn-ea"/>
              <a:cs typeface="+mn-cs"/>
            </a:rPr>
            <a:t>Pretok zraka: 7.200 m3/h,</a:t>
          </a:r>
        </a:p>
        <a:p>
          <a:pPr lvl="0"/>
          <a:r>
            <a:rPr lang="sl-SI" sz="800" u="none" strike="noStrike">
              <a:solidFill>
                <a:schemeClr val="dk1"/>
              </a:solidFill>
              <a:effectLst/>
              <a:latin typeface="+mn-lt"/>
              <a:ea typeface="+mn-ea"/>
              <a:cs typeface="+mn-cs"/>
            </a:rPr>
            <a:t>Zunanji padec tlaka: 500 Pa,</a:t>
          </a:r>
        </a:p>
        <a:p>
          <a:pPr lvl="0"/>
          <a:r>
            <a:rPr lang="sl-SI" sz="800" u="none" strike="noStrike">
              <a:solidFill>
                <a:schemeClr val="dk1"/>
              </a:solidFill>
              <a:effectLst/>
              <a:latin typeface="+mn-lt"/>
              <a:ea typeface="+mn-ea"/>
              <a:cs typeface="+mn-cs"/>
            </a:rPr>
            <a:t>Število ventilatorjev: 1,</a:t>
          </a:r>
        </a:p>
        <a:p>
          <a:pPr lvl="0"/>
          <a:r>
            <a:rPr lang="sl-SI" sz="800" u="none" strike="noStrike">
              <a:solidFill>
                <a:schemeClr val="dk1"/>
              </a:solidFill>
              <a:effectLst/>
              <a:latin typeface="+mn-lt"/>
              <a:ea typeface="+mn-ea"/>
              <a:cs typeface="+mn-cs"/>
            </a:rPr>
            <a:t>SFP: 1.215 kW/(m3/h),</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Barvan ventilator</a:t>
          </a:r>
        </a:p>
        <a:p>
          <a:r>
            <a:rPr lang="sl-SI" sz="800">
              <a:solidFill>
                <a:schemeClr val="dk1"/>
              </a:solidFill>
              <a:effectLst/>
              <a:latin typeface="+mn-lt"/>
              <a:ea typeface="+mn-ea"/>
              <a:cs typeface="+mn-cs"/>
            </a:rPr>
            <a:t>Certification</a:t>
          </a:r>
        </a:p>
        <a:p>
          <a:r>
            <a:rPr lang="sl-SI" sz="800">
              <a:solidFill>
                <a:schemeClr val="dk1"/>
              </a:solidFill>
              <a:effectLst/>
              <a:latin typeface="+mn-lt"/>
              <a:ea typeface="+mn-ea"/>
              <a:cs typeface="+mn-cs"/>
            </a:rPr>
            <a:t>BARVANJE VENTILATORJA C5</a:t>
          </a:r>
        </a:p>
        <a:p>
          <a:pPr lvl="0"/>
          <a:r>
            <a:rPr lang="sl-SI" sz="800" u="none" strike="noStrike">
              <a:solidFill>
                <a:schemeClr val="dk1"/>
              </a:solidFill>
              <a:effectLst/>
              <a:latin typeface="+mn-lt"/>
              <a:ea typeface="+mn-ea"/>
              <a:cs typeface="+mn-cs"/>
            </a:rPr>
            <a:t>Moč= 3,400 kW - IE5 EC</a:t>
          </a:r>
        </a:p>
        <a:p>
          <a:r>
            <a:rPr lang="sl-SI" sz="800">
              <a:solidFill>
                <a:schemeClr val="dk1"/>
              </a:solidFill>
              <a:effectLst/>
              <a:latin typeface="+mn-lt"/>
              <a:ea typeface="+mn-ea"/>
              <a:cs typeface="+mn-cs"/>
            </a:rPr>
            <a:t>Kontrolno okno</a:t>
          </a:r>
        </a:p>
        <a:p>
          <a:r>
            <a:rPr lang="sl-SI" sz="800">
              <a:solidFill>
                <a:schemeClr val="dk1"/>
              </a:solidFill>
              <a:effectLst/>
              <a:latin typeface="+mn-lt"/>
              <a:ea typeface="+mn-ea"/>
              <a:cs typeface="+mn-cs"/>
            </a:rPr>
            <a:t>Osvetlitev</a:t>
          </a:r>
        </a:p>
        <a:p>
          <a:r>
            <a:rPr lang="sl-SI" sz="800">
              <a:solidFill>
                <a:schemeClr val="dk1"/>
              </a:solidFill>
              <a:effectLst/>
              <a:latin typeface="+mn-lt"/>
              <a:ea typeface="+mn-ea"/>
              <a:cs typeface="+mn-cs"/>
            </a:rPr>
            <a:t>Stikalo za luč</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Dušilnik zvoka</a:t>
          </a:r>
          <a:r>
            <a:rPr lang="sl-SI" sz="800">
              <a:solidFill>
                <a:schemeClr val="dk1"/>
              </a:solidFill>
              <a:effectLst/>
              <a:latin typeface="+mn-lt"/>
              <a:ea typeface="+mn-ea"/>
              <a:cs typeface="+mn-cs"/>
            </a:rPr>
            <a:t> sestavljen iz 3 izvlečljivih dušilnih kulis širine 200 mm, dolžine 1 mm, izdelanih iz okvirja iz pocinkana pločevina in polnila iz mineralne volne, kaširane s steklenim ovalom, namenjenega za doseganje stopnje dušenja:</a:t>
          </a:r>
        </a:p>
        <a:p>
          <a:r>
            <a:rPr lang="sl-SI" sz="800">
              <a:solidFill>
                <a:schemeClr val="dk1"/>
              </a:solidFill>
              <a:effectLst/>
              <a:latin typeface="+mn-lt"/>
              <a:ea typeface="+mn-ea"/>
              <a:cs typeface="+mn-cs"/>
            </a:rPr>
            <a:t>srednja frekvenca oktave [Hz]</a:t>
          </a:r>
        </a:p>
        <a:p>
          <a:r>
            <a:rPr lang="sl-SI" sz="800">
              <a:solidFill>
                <a:schemeClr val="dk1"/>
              </a:solidFill>
              <a:effectLst/>
              <a:latin typeface="+mn-lt"/>
              <a:ea typeface="+mn-ea"/>
              <a:cs typeface="+mn-cs"/>
            </a:rPr>
            <a:t>63_125_250_500_1000_2000_4000_8000</a:t>
          </a:r>
          <a:endParaRPr lang="sl-SI" sz="800">
            <a:effectLst/>
          </a:endParaRPr>
        </a:p>
        <a:p>
          <a:r>
            <a:rPr lang="sl-SI" sz="800">
              <a:solidFill>
                <a:schemeClr val="dk1"/>
              </a:solidFill>
              <a:effectLst/>
              <a:latin typeface="+mn-lt"/>
              <a:ea typeface="+mn-ea"/>
              <a:cs typeface="+mn-cs"/>
            </a:rPr>
            <a:t>Dušenje zvoka [dB]</a:t>
          </a:r>
          <a:endParaRPr lang="sl-SI" sz="800">
            <a:effectLst/>
          </a:endParaRPr>
        </a:p>
        <a:p>
          <a:r>
            <a:rPr lang="sl-SI" sz="800">
              <a:solidFill>
                <a:schemeClr val="dk1"/>
              </a:solidFill>
              <a:effectLst/>
              <a:latin typeface="+mn-lt"/>
              <a:ea typeface="+mn-ea"/>
              <a:cs typeface="+mn-cs"/>
            </a:rPr>
            <a:t>2_6_13_12_13_10_8_8</a:t>
          </a:r>
          <a:endParaRPr lang="sl-SI" sz="800">
            <a:effectLst/>
          </a:endParaRPr>
        </a:p>
        <a:p>
          <a:r>
            <a:rPr lang="sl-SI" sz="800">
              <a:solidFill>
                <a:schemeClr val="dk1"/>
              </a:solidFill>
              <a:effectLst/>
              <a:latin typeface="+mn-lt"/>
              <a:ea typeface="+mn-ea"/>
              <a:cs typeface="+mn-cs"/>
            </a:rPr>
            <a:t>Dušilne kulise je mogoče odstraniti skozi snemljivo prednjo stran.</a:t>
          </a:r>
          <a:endParaRPr lang="sl-SI" sz="800">
            <a:effectLst/>
          </a:endParaRP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Zobniška regulacijska žaluzija</a:t>
          </a:r>
          <a:r>
            <a:rPr lang="sl-SI" sz="800">
              <a:solidFill>
                <a:schemeClr val="dk1"/>
              </a:solidFill>
              <a:effectLst/>
              <a:latin typeface="+mn-lt"/>
              <a:ea typeface="+mn-ea"/>
              <a:cs typeface="+mn-cs"/>
            </a:rPr>
            <a:t> razreda tesnosti 2 po EN 1751, z zunanje ležečimi zobniki iz polipropilena PA6+GF30%, z okvirom in loputami iz aluminija EN AW-6060, s tesnenjem med loputami s tesnilnim trakom iz EPDM materiala in s pogonsko osjo iz pocinkanega jekla. Vgrajene so na notranjii strani ohišja in pripravljene za vgradnjo motornega pogona.</a:t>
          </a:r>
        </a:p>
        <a:p>
          <a:r>
            <a:rPr lang="sl-SI" sz="800">
              <a:solidFill>
                <a:schemeClr val="dk1"/>
              </a:solidFill>
              <a:effectLst/>
              <a:latin typeface="+mn-lt"/>
              <a:ea typeface="+mn-ea"/>
              <a:cs typeface="+mn-cs"/>
            </a:rPr>
            <a:t>Zaščitna havba</a:t>
          </a:r>
        </a:p>
        <a:p>
          <a:r>
            <a:rPr lang="sl-SI" sz="800">
              <a:solidFill>
                <a:schemeClr val="dk1"/>
              </a:solidFill>
              <a:effectLst/>
              <a:latin typeface="+mn-lt"/>
              <a:ea typeface="+mn-ea"/>
              <a:cs typeface="+mn-cs"/>
            </a:rPr>
            <a:t>Dodatek: 1-Kos_Električni pogon žaluzije LF24A</a:t>
          </a:r>
        </a:p>
        <a:p>
          <a:r>
            <a:rPr lang="sl-SI" sz="800" b="1">
              <a:solidFill>
                <a:schemeClr val="dk1"/>
              </a:solidFill>
              <a:effectLst/>
              <a:latin typeface="+mn-lt"/>
              <a:ea typeface="+mn-ea"/>
              <a:cs typeface="+mn-cs"/>
            </a:rPr>
            <a:t> </a:t>
          </a:r>
          <a:endParaRPr lang="sl-SI" sz="800">
            <a:solidFill>
              <a:schemeClr val="dk1"/>
            </a:solidFill>
            <a:effectLst/>
            <a:latin typeface="+mn-lt"/>
            <a:ea typeface="+mn-ea"/>
            <a:cs typeface="+mn-cs"/>
          </a:endParaRPr>
        </a:p>
        <a:p>
          <a:r>
            <a:rPr lang="sl-SI" sz="800" b="1">
              <a:solidFill>
                <a:schemeClr val="dk1"/>
              </a:solidFill>
              <a:effectLst/>
              <a:latin typeface="+mn-lt"/>
              <a:ea typeface="+mn-ea"/>
              <a:cs typeface="+mn-cs"/>
            </a:rPr>
            <a:t>Unit accessories</a:t>
          </a:r>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Dodatek: 1-kpl._Streha</a:t>
          </a:r>
        </a:p>
        <a:p>
          <a:pPr marL="0" marR="0" lvl="0" indent="0" defTabSz="914400" eaLnBrk="1" fontAlgn="auto" latinLnBrk="0" hangingPunct="1">
            <a:lnSpc>
              <a:spcPct val="100000"/>
            </a:lnSpc>
            <a:spcBef>
              <a:spcPts val="0"/>
            </a:spcBef>
            <a:spcAft>
              <a:spcPts val="0"/>
            </a:spcAft>
            <a:buClrTx/>
            <a:buSzTx/>
            <a:buFontTx/>
            <a:buNone/>
            <a:tabLst/>
            <a:defRPr/>
          </a:pPr>
          <a:r>
            <a:rPr lang="sl-SI" sz="800">
              <a:solidFill>
                <a:schemeClr val="dk1"/>
              </a:solidFill>
              <a:effectLst/>
              <a:latin typeface="+mn-lt"/>
              <a:ea typeface="+mn-ea"/>
              <a:cs typeface="+mn-cs"/>
            </a:rPr>
            <a:t>Dodatek: 1-kos_streha je enokapna proti posluževalni strani</a:t>
          </a:r>
          <a:endParaRPr lang="sl-SI" sz="800">
            <a:effectLst/>
          </a:endParaRPr>
        </a:p>
        <a:p>
          <a:r>
            <a:rPr lang="sl-SI" sz="800">
              <a:solidFill>
                <a:schemeClr val="dk1"/>
              </a:solidFill>
              <a:effectLst/>
              <a:latin typeface="+mn-lt"/>
              <a:ea typeface="+mn-ea"/>
              <a:cs typeface="+mn-cs"/>
            </a:rPr>
            <a:t>Dodatek: 1-kpl_kpl._Bazni podstavek S125.2</a:t>
          </a:r>
        </a:p>
        <a:p>
          <a:r>
            <a:rPr lang="sl-SI" sz="800">
              <a:solidFill>
                <a:schemeClr val="dk1"/>
              </a:solidFill>
              <a:effectLst/>
              <a:latin typeface="+mn-lt"/>
              <a:ea typeface="+mn-ea"/>
              <a:cs typeface="+mn-cs"/>
            </a:rPr>
            <a:t>Dodatek: 1-kpl._CAV regulacija</a:t>
          </a:r>
        </a:p>
        <a:p>
          <a:r>
            <a:rPr lang="sl-SI" sz="800">
              <a:solidFill>
                <a:schemeClr val="dk1"/>
              </a:solidFill>
              <a:effectLst/>
              <a:latin typeface="+mn-lt"/>
              <a:ea typeface="+mn-ea"/>
              <a:cs typeface="+mn-cs"/>
            </a:rPr>
            <a:t>Dodatek: 1-kpl._Konstantna temperatura vpiha</a:t>
          </a:r>
        </a:p>
        <a:p>
          <a:r>
            <a:rPr lang="sl-SI" sz="800">
              <a:solidFill>
                <a:schemeClr val="dk1"/>
              </a:solidFill>
              <a:effectLst/>
              <a:latin typeface="+mn-lt"/>
              <a:ea typeface="+mn-ea"/>
              <a:cs typeface="+mn-cs"/>
            </a:rPr>
            <a:t>Dodatek: 1-kos_EKO nameščena v klimatu</a:t>
          </a:r>
        </a:p>
        <a:p>
          <a:pPr marL="0" marR="0" lvl="0" indent="0" defTabSz="914400" eaLnBrk="1" fontAlgn="auto" latinLnBrk="0" hangingPunct="1">
            <a:lnSpc>
              <a:spcPct val="100000"/>
            </a:lnSpc>
            <a:spcBef>
              <a:spcPts val="0"/>
            </a:spcBef>
            <a:spcAft>
              <a:spcPts val="0"/>
            </a:spcAft>
            <a:buClrTx/>
            <a:buSzTx/>
            <a:buFontTx/>
            <a:buNone/>
            <a:tabLst/>
            <a:defRPr/>
          </a:pPr>
          <a:r>
            <a:rPr lang="sl-SI" sz="800">
              <a:solidFill>
                <a:schemeClr val="dk1"/>
              </a:solidFill>
              <a:effectLst/>
              <a:latin typeface="+mn-lt"/>
              <a:ea typeface="+mn-ea"/>
              <a:cs typeface="+mn-cs"/>
            </a:rPr>
            <a:t>Dodatek: 1-kos_EKO z dodatno varovalko za elekro grelne kable</a:t>
          </a:r>
        </a:p>
        <a:p>
          <a:pPr marL="0" marR="0" lvl="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Dodatek</a:t>
          </a:r>
          <a:r>
            <a:rPr lang="sl-SI" sz="800">
              <a:solidFill>
                <a:schemeClr val="dk1"/>
              </a:solidFill>
              <a:effectLst/>
              <a:latin typeface="+mn-lt"/>
              <a:ea typeface="+mn-ea"/>
              <a:cs typeface="+mn-cs"/>
            </a:rPr>
            <a:t>: </a:t>
          </a:r>
          <a:r>
            <a:rPr lang="en-US" sz="800">
              <a:solidFill>
                <a:schemeClr val="dk1"/>
              </a:solidFill>
              <a:effectLst/>
              <a:latin typeface="+mn-lt"/>
              <a:ea typeface="+mn-ea"/>
              <a:cs typeface="+mn-cs"/>
            </a:rPr>
            <a:t>1</a:t>
          </a:r>
          <a:r>
            <a:rPr lang="sl-SI" sz="800">
              <a:solidFill>
                <a:schemeClr val="dk1"/>
              </a:solidFill>
              <a:effectLst/>
              <a:latin typeface="+mn-lt"/>
              <a:ea typeface="+mn-ea"/>
              <a:cs typeface="+mn-cs"/>
            </a:rPr>
            <a:t>-</a:t>
          </a:r>
          <a:r>
            <a:rPr lang="sl-SI" sz="800" baseline="0">
              <a:solidFill>
                <a:schemeClr val="dk1"/>
              </a:solidFill>
              <a:effectLst/>
              <a:latin typeface="+mn-lt"/>
              <a:ea typeface="+mn-ea"/>
              <a:cs typeface="+mn-cs"/>
            </a:rPr>
            <a:t>k</a:t>
          </a:r>
          <a:r>
            <a:rPr lang="en-US" sz="800">
              <a:solidFill>
                <a:schemeClr val="dk1"/>
              </a:solidFill>
              <a:effectLst/>
              <a:latin typeface="+mn-lt"/>
              <a:ea typeface="+mn-ea"/>
              <a:cs typeface="+mn-cs"/>
            </a:rPr>
            <a:t>os</a:t>
          </a:r>
          <a:r>
            <a:rPr lang="sl-SI" sz="800">
              <a:solidFill>
                <a:schemeClr val="dk1"/>
              </a:solidFill>
              <a:effectLst/>
              <a:latin typeface="+mn-lt"/>
              <a:ea typeface="+mn-ea"/>
              <a:cs typeface="+mn-cs"/>
            </a:rPr>
            <a:t>_vhod za signal iz požarne centrale _ 24V (AC oz. DC; kontroliraj glede na tip centrale)</a:t>
          </a:r>
        </a:p>
        <a:p>
          <a:endParaRPr lang="sl-SI" sz="800">
            <a:solidFill>
              <a:schemeClr val="dk1"/>
            </a:solidFill>
            <a:effectLst/>
            <a:latin typeface="+mn-lt"/>
            <a:ea typeface="+mn-ea"/>
            <a:cs typeface="+mn-cs"/>
          </a:endParaRPr>
        </a:p>
        <a:p>
          <a:r>
            <a:rPr lang="sl-SI" sz="800">
              <a:solidFill>
                <a:schemeClr val="dk1"/>
              </a:solidFill>
              <a:effectLst/>
              <a:latin typeface="+mn-lt"/>
              <a:ea typeface="+mn-ea"/>
              <a:cs typeface="+mn-cs"/>
            </a:rPr>
            <a:t> </a:t>
          </a:r>
        </a:p>
        <a:p>
          <a:endParaRPr lang="sl-SI" sz="800" baseline="0">
            <a:latin typeface="+mn-lt"/>
            <a:cs typeface="Courier New" panose="02070309020205020404" pitchFamily="49"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bvelenje-my.sharepoint.com/Documents%20and%20Settings/Iztokp/My%20Documents/PROJEKTI/OBJEKTI/BOLNICA%20SLOVENJ%20GRADEC/ELCOM/09-010-0006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Iztokp\My%20Documents\PROJEKTI\OBJEKTI\BOLNICA%20SLOVENJ%20GRADEC\ELCOM\09-010-0006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opija%20vili%20(16.08.2004)\Moji%20dokumenti\vili\KALKULACIJE-PONUDBE\CENIK%20UPONOR\2009\Presiliste%20Tit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bvelenje-my.sharepoint.com/kopija%20vili%20(16.08.2004)/Moji%20dokumenti/vili/KALKULACIJE-PONUDBE/CENIK%20UPONOR/2009/Presiliste%20Tit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52;pela\Downloads\Documents%20and%20Settings\Iztokp\My%20Documents\PROJEKTI\OBJEKTI\BOLNICA%20SLOVENJ%20GRADEC\ELCOM\09-010-00063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ODATKI\Moji%20dokumenti\vili\KALKULACIJE-PONUDBE\CENIK%20UPONOR\2009\Presiliste%20Tita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bvelenje-my.sharepoint.com/PODATKI/Moji%20dokumenti/vili/KALKULACIJE-PONUDBE/CENIK%20UPONOR/2009/Presiliste%20Tit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i za popis"/>
      <sheetName val="popis C moc"/>
      <sheetName val="SB Slovenj Gradec"/>
      <sheetName val="CNS-STORITVE"/>
    </sheetNames>
    <sheetDataSet>
      <sheetData sheetId="0" refreshError="1"/>
      <sheetData sheetId="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i za popis"/>
      <sheetName val="popis C moc"/>
      <sheetName val="SB Slovenj Gradec"/>
      <sheetName val="CNS-STORITVE"/>
    </sheetNames>
    <sheetDataSet>
      <sheetData sheetId="0" refreshError="1"/>
      <sheetData sheetId="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s"/>
      <sheetName val="Macro1"/>
    </sheetNames>
    <sheetDataSet>
      <sheetData sheetId="0"/>
      <sheetData sheetId="1">
        <row r="74">
          <cell r="A74" t="str">
            <v>Recover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s"/>
      <sheetName val="Macro1"/>
    </sheetNames>
    <sheetDataSet>
      <sheetData sheetId="0"/>
      <sheetData sheetId="1">
        <row r="74">
          <cell r="A74" t="str">
            <v>Recover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i za popis"/>
      <sheetName val="popis C moc"/>
      <sheetName val="SB Slovenj Gradec"/>
      <sheetName val="CNS-STORITVE"/>
    </sheetNames>
    <sheetDataSet>
      <sheetData sheetId="0" refreshError="1"/>
      <sheetData sheetId="1"/>
      <sheetData sheetId="2" refreshError="1"/>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s"/>
      <sheetName val="Macro1"/>
    </sheetNames>
    <sheetDataSet>
      <sheetData sheetId="0"/>
      <sheetData sheetId="1">
        <row r="74">
          <cell r="A74" t="str">
            <v>Recover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s"/>
      <sheetName val="Macro1"/>
    </sheetNames>
    <sheetDataSet>
      <sheetData sheetId="0"/>
      <sheetData sheetId="1">
        <row r="74">
          <cell r="A74" t="str">
            <v>Recover</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N32"/>
  <sheetViews>
    <sheetView showGridLines="0" view="pageBreakPreview" zoomScaleNormal="100" zoomScaleSheetLayoutView="100" zoomScalePageLayoutView="120" workbookViewId="0">
      <selection activeCell="B5" sqref="B5"/>
    </sheetView>
  </sheetViews>
  <sheetFormatPr defaultRowHeight="16.5"/>
  <cols>
    <col min="1" max="1" width="13.85546875" style="1" customWidth="1"/>
    <col min="2" max="2" width="12.5703125" style="1" customWidth="1"/>
    <col min="3" max="3" width="9.140625" style="1"/>
    <col min="4" max="4" width="9.7109375" style="1" customWidth="1"/>
    <col min="5" max="5" width="39.5703125" style="1" customWidth="1"/>
    <col min="6" max="256" width="9.140625" style="1"/>
    <col min="257" max="257" width="13.85546875" style="1" customWidth="1"/>
    <col min="258" max="258" width="12.5703125" style="1" customWidth="1"/>
    <col min="259" max="259" width="9.140625" style="1"/>
    <col min="260" max="260" width="9.7109375" style="1" customWidth="1"/>
    <col min="261" max="261" width="39.5703125" style="1" customWidth="1"/>
    <col min="262" max="512" width="9.140625" style="1"/>
    <col min="513" max="513" width="13.85546875" style="1" customWidth="1"/>
    <col min="514" max="514" width="12.5703125" style="1" customWidth="1"/>
    <col min="515" max="515" width="9.140625" style="1"/>
    <col min="516" max="516" width="9.7109375" style="1" customWidth="1"/>
    <col min="517" max="517" width="39.5703125" style="1" customWidth="1"/>
    <col min="518" max="768" width="9.140625" style="1"/>
    <col min="769" max="769" width="13.85546875" style="1" customWidth="1"/>
    <col min="770" max="770" width="12.5703125" style="1" customWidth="1"/>
    <col min="771" max="771" width="9.140625" style="1"/>
    <col min="772" max="772" width="9.7109375" style="1" customWidth="1"/>
    <col min="773" max="773" width="39.5703125" style="1" customWidth="1"/>
    <col min="774" max="1024" width="9.140625" style="1"/>
    <col min="1025" max="1025" width="13.85546875" style="1" customWidth="1"/>
    <col min="1026" max="1026" width="12.5703125" style="1" customWidth="1"/>
    <col min="1027" max="1027" width="9.140625" style="1"/>
    <col min="1028" max="1028" width="9.7109375" style="1" customWidth="1"/>
    <col min="1029" max="1029" width="39.5703125" style="1" customWidth="1"/>
    <col min="1030" max="1280" width="9.140625" style="1"/>
    <col min="1281" max="1281" width="13.85546875" style="1" customWidth="1"/>
    <col min="1282" max="1282" width="12.5703125" style="1" customWidth="1"/>
    <col min="1283" max="1283" width="9.140625" style="1"/>
    <col min="1284" max="1284" width="9.7109375" style="1" customWidth="1"/>
    <col min="1285" max="1285" width="39.5703125" style="1" customWidth="1"/>
    <col min="1286" max="1536" width="9.140625" style="1"/>
    <col min="1537" max="1537" width="13.85546875" style="1" customWidth="1"/>
    <col min="1538" max="1538" width="12.5703125" style="1" customWidth="1"/>
    <col min="1539" max="1539" width="9.140625" style="1"/>
    <col min="1540" max="1540" width="9.7109375" style="1" customWidth="1"/>
    <col min="1541" max="1541" width="39.5703125" style="1" customWidth="1"/>
    <col min="1542" max="1792" width="9.140625" style="1"/>
    <col min="1793" max="1793" width="13.85546875" style="1" customWidth="1"/>
    <col min="1794" max="1794" width="12.5703125" style="1" customWidth="1"/>
    <col min="1795" max="1795" width="9.140625" style="1"/>
    <col min="1796" max="1796" width="9.7109375" style="1" customWidth="1"/>
    <col min="1797" max="1797" width="39.5703125" style="1" customWidth="1"/>
    <col min="1798" max="2048" width="9.140625" style="1"/>
    <col min="2049" max="2049" width="13.85546875" style="1" customWidth="1"/>
    <col min="2050" max="2050" width="12.5703125" style="1" customWidth="1"/>
    <col min="2051" max="2051" width="9.140625" style="1"/>
    <col min="2052" max="2052" width="9.7109375" style="1" customWidth="1"/>
    <col min="2053" max="2053" width="39.5703125" style="1" customWidth="1"/>
    <col min="2054" max="2304" width="9.140625" style="1"/>
    <col min="2305" max="2305" width="13.85546875" style="1" customWidth="1"/>
    <col min="2306" max="2306" width="12.5703125" style="1" customWidth="1"/>
    <col min="2307" max="2307" width="9.140625" style="1"/>
    <col min="2308" max="2308" width="9.7109375" style="1" customWidth="1"/>
    <col min="2309" max="2309" width="39.5703125" style="1" customWidth="1"/>
    <col min="2310" max="2560" width="9.140625" style="1"/>
    <col min="2561" max="2561" width="13.85546875" style="1" customWidth="1"/>
    <col min="2562" max="2562" width="12.5703125" style="1" customWidth="1"/>
    <col min="2563" max="2563" width="9.140625" style="1"/>
    <col min="2564" max="2564" width="9.7109375" style="1" customWidth="1"/>
    <col min="2565" max="2565" width="39.5703125" style="1" customWidth="1"/>
    <col min="2566" max="2816" width="9.140625" style="1"/>
    <col min="2817" max="2817" width="13.85546875" style="1" customWidth="1"/>
    <col min="2818" max="2818" width="12.5703125" style="1" customWidth="1"/>
    <col min="2819" max="2819" width="9.140625" style="1"/>
    <col min="2820" max="2820" width="9.7109375" style="1" customWidth="1"/>
    <col min="2821" max="2821" width="39.5703125" style="1" customWidth="1"/>
    <col min="2822" max="3072" width="9.140625" style="1"/>
    <col min="3073" max="3073" width="13.85546875" style="1" customWidth="1"/>
    <col min="3074" max="3074" width="12.5703125" style="1" customWidth="1"/>
    <col min="3075" max="3075" width="9.140625" style="1"/>
    <col min="3076" max="3076" width="9.7109375" style="1" customWidth="1"/>
    <col min="3077" max="3077" width="39.5703125" style="1" customWidth="1"/>
    <col min="3078" max="3328" width="9.140625" style="1"/>
    <col min="3329" max="3329" width="13.85546875" style="1" customWidth="1"/>
    <col min="3330" max="3330" width="12.5703125" style="1" customWidth="1"/>
    <col min="3331" max="3331" width="9.140625" style="1"/>
    <col min="3332" max="3332" width="9.7109375" style="1" customWidth="1"/>
    <col min="3333" max="3333" width="39.5703125" style="1" customWidth="1"/>
    <col min="3334" max="3584" width="9.140625" style="1"/>
    <col min="3585" max="3585" width="13.85546875" style="1" customWidth="1"/>
    <col min="3586" max="3586" width="12.5703125" style="1" customWidth="1"/>
    <col min="3587" max="3587" width="9.140625" style="1"/>
    <col min="3588" max="3588" width="9.7109375" style="1" customWidth="1"/>
    <col min="3589" max="3589" width="39.5703125" style="1" customWidth="1"/>
    <col min="3590" max="3840" width="9.140625" style="1"/>
    <col min="3841" max="3841" width="13.85546875" style="1" customWidth="1"/>
    <col min="3842" max="3842" width="12.5703125" style="1" customWidth="1"/>
    <col min="3843" max="3843" width="9.140625" style="1"/>
    <col min="3844" max="3844" width="9.7109375" style="1" customWidth="1"/>
    <col min="3845" max="3845" width="39.5703125" style="1" customWidth="1"/>
    <col min="3846" max="4096" width="9.140625" style="1"/>
    <col min="4097" max="4097" width="13.85546875" style="1" customWidth="1"/>
    <col min="4098" max="4098" width="12.5703125" style="1" customWidth="1"/>
    <col min="4099" max="4099" width="9.140625" style="1"/>
    <col min="4100" max="4100" width="9.7109375" style="1" customWidth="1"/>
    <col min="4101" max="4101" width="39.5703125" style="1" customWidth="1"/>
    <col min="4102" max="4352" width="9.140625" style="1"/>
    <col min="4353" max="4353" width="13.85546875" style="1" customWidth="1"/>
    <col min="4354" max="4354" width="12.5703125" style="1" customWidth="1"/>
    <col min="4355" max="4355" width="9.140625" style="1"/>
    <col min="4356" max="4356" width="9.7109375" style="1" customWidth="1"/>
    <col min="4357" max="4357" width="39.5703125" style="1" customWidth="1"/>
    <col min="4358" max="4608" width="9.140625" style="1"/>
    <col min="4609" max="4609" width="13.85546875" style="1" customWidth="1"/>
    <col min="4610" max="4610" width="12.5703125" style="1" customWidth="1"/>
    <col min="4611" max="4611" width="9.140625" style="1"/>
    <col min="4612" max="4612" width="9.7109375" style="1" customWidth="1"/>
    <col min="4613" max="4613" width="39.5703125" style="1" customWidth="1"/>
    <col min="4614" max="4864" width="9.140625" style="1"/>
    <col min="4865" max="4865" width="13.85546875" style="1" customWidth="1"/>
    <col min="4866" max="4866" width="12.5703125" style="1" customWidth="1"/>
    <col min="4867" max="4867" width="9.140625" style="1"/>
    <col min="4868" max="4868" width="9.7109375" style="1" customWidth="1"/>
    <col min="4869" max="4869" width="39.5703125" style="1" customWidth="1"/>
    <col min="4870" max="5120" width="9.140625" style="1"/>
    <col min="5121" max="5121" width="13.85546875" style="1" customWidth="1"/>
    <col min="5122" max="5122" width="12.5703125" style="1" customWidth="1"/>
    <col min="5123" max="5123" width="9.140625" style="1"/>
    <col min="5124" max="5124" width="9.7109375" style="1" customWidth="1"/>
    <col min="5125" max="5125" width="39.5703125" style="1" customWidth="1"/>
    <col min="5126" max="5376" width="9.140625" style="1"/>
    <col min="5377" max="5377" width="13.85546875" style="1" customWidth="1"/>
    <col min="5378" max="5378" width="12.5703125" style="1" customWidth="1"/>
    <col min="5379" max="5379" width="9.140625" style="1"/>
    <col min="5380" max="5380" width="9.7109375" style="1" customWidth="1"/>
    <col min="5381" max="5381" width="39.5703125" style="1" customWidth="1"/>
    <col min="5382" max="5632" width="9.140625" style="1"/>
    <col min="5633" max="5633" width="13.85546875" style="1" customWidth="1"/>
    <col min="5634" max="5634" width="12.5703125" style="1" customWidth="1"/>
    <col min="5635" max="5635" width="9.140625" style="1"/>
    <col min="5636" max="5636" width="9.7109375" style="1" customWidth="1"/>
    <col min="5637" max="5637" width="39.5703125" style="1" customWidth="1"/>
    <col min="5638" max="5888" width="9.140625" style="1"/>
    <col min="5889" max="5889" width="13.85546875" style="1" customWidth="1"/>
    <col min="5890" max="5890" width="12.5703125" style="1" customWidth="1"/>
    <col min="5891" max="5891" width="9.140625" style="1"/>
    <col min="5892" max="5892" width="9.7109375" style="1" customWidth="1"/>
    <col min="5893" max="5893" width="39.5703125" style="1" customWidth="1"/>
    <col min="5894" max="6144" width="9.140625" style="1"/>
    <col min="6145" max="6145" width="13.85546875" style="1" customWidth="1"/>
    <col min="6146" max="6146" width="12.5703125" style="1" customWidth="1"/>
    <col min="6147" max="6147" width="9.140625" style="1"/>
    <col min="6148" max="6148" width="9.7109375" style="1" customWidth="1"/>
    <col min="6149" max="6149" width="39.5703125" style="1" customWidth="1"/>
    <col min="6150" max="6400" width="9.140625" style="1"/>
    <col min="6401" max="6401" width="13.85546875" style="1" customWidth="1"/>
    <col min="6402" max="6402" width="12.5703125" style="1" customWidth="1"/>
    <col min="6403" max="6403" width="9.140625" style="1"/>
    <col min="6404" max="6404" width="9.7109375" style="1" customWidth="1"/>
    <col min="6405" max="6405" width="39.5703125" style="1" customWidth="1"/>
    <col min="6406" max="6656" width="9.140625" style="1"/>
    <col min="6657" max="6657" width="13.85546875" style="1" customWidth="1"/>
    <col min="6658" max="6658" width="12.5703125" style="1" customWidth="1"/>
    <col min="6659" max="6659" width="9.140625" style="1"/>
    <col min="6660" max="6660" width="9.7109375" style="1" customWidth="1"/>
    <col min="6661" max="6661" width="39.5703125" style="1" customWidth="1"/>
    <col min="6662" max="6912" width="9.140625" style="1"/>
    <col min="6913" max="6913" width="13.85546875" style="1" customWidth="1"/>
    <col min="6914" max="6914" width="12.5703125" style="1" customWidth="1"/>
    <col min="6915" max="6915" width="9.140625" style="1"/>
    <col min="6916" max="6916" width="9.7109375" style="1" customWidth="1"/>
    <col min="6917" max="6917" width="39.5703125" style="1" customWidth="1"/>
    <col min="6918" max="7168" width="9.140625" style="1"/>
    <col min="7169" max="7169" width="13.85546875" style="1" customWidth="1"/>
    <col min="7170" max="7170" width="12.5703125" style="1" customWidth="1"/>
    <col min="7171" max="7171" width="9.140625" style="1"/>
    <col min="7172" max="7172" width="9.7109375" style="1" customWidth="1"/>
    <col min="7173" max="7173" width="39.5703125" style="1" customWidth="1"/>
    <col min="7174" max="7424" width="9.140625" style="1"/>
    <col min="7425" max="7425" width="13.85546875" style="1" customWidth="1"/>
    <col min="7426" max="7426" width="12.5703125" style="1" customWidth="1"/>
    <col min="7427" max="7427" width="9.140625" style="1"/>
    <col min="7428" max="7428" width="9.7109375" style="1" customWidth="1"/>
    <col min="7429" max="7429" width="39.5703125" style="1" customWidth="1"/>
    <col min="7430" max="7680" width="9.140625" style="1"/>
    <col min="7681" max="7681" width="13.85546875" style="1" customWidth="1"/>
    <col min="7682" max="7682" width="12.5703125" style="1" customWidth="1"/>
    <col min="7683" max="7683" width="9.140625" style="1"/>
    <col min="7684" max="7684" width="9.7109375" style="1" customWidth="1"/>
    <col min="7685" max="7685" width="39.5703125" style="1" customWidth="1"/>
    <col min="7686" max="7936" width="9.140625" style="1"/>
    <col min="7937" max="7937" width="13.85546875" style="1" customWidth="1"/>
    <col min="7938" max="7938" width="12.5703125" style="1" customWidth="1"/>
    <col min="7939" max="7939" width="9.140625" style="1"/>
    <col min="7940" max="7940" width="9.7109375" style="1" customWidth="1"/>
    <col min="7941" max="7941" width="39.5703125" style="1" customWidth="1"/>
    <col min="7942" max="8192" width="9.140625" style="1"/>
    <col min="8193" max="8193" width="13.85546875" style="1" customWidth="1"/>
    <col min="8194" max="8194" width="12.5703125" style="1" customWidth="1"/>
    <col min="8195" max="8195" width="9.140625" style="1"/>
    <col min="8196" max="8196" width="9.7109375" style="1" customWidth="1"/>
    <col min="8197" max="8197" width="39.5703125" style="1" customWidth="1"/>
    <col min="8198" max="8448" width="9.140625" style="1"/>
    <col min="8449" max="8449" width="13.85546875" style="1" customWidth="1"/>
    <col min="8450" max="8450" width="12.5703125" style="1" customWidth="1"/>
    <col min="8451" max="8451" width="9.140625" style="1"/>
    <col min="8452" max="8452" width="9.7109375" style="1" customWidth="1"/>
    <col min="8453" max="8453" width="39.5703125" style="1" customWidth="1"/>
    <col min="8454" max="8704" width="9.140625" style="1"/>
    <col min="8705" max="8705" width="13.85546875" style="1" customWidth="1"/>
    <col min="8706" max="8706" width="12.5703125" style="1" customWidth="1"/>
    <col min="8707" max="8707" width="9.140625" style="1"/>
    <col min="8708" max="8708" width="9.7109375" style="1" customWidth="1"/>
    <col min="8709" max="8709" width="39.5703125" style="1" customWidth="1"/>
    <col min="8710" max="8960" width="9.140625" style="1"/>
    <col min="8961" max="8961" width="13.85546875" style="1" customWidth="1"/>
    <col min="8962" max="8962" width="12.5703125" style="1" customWidth="1"/>
    <col min="8963" max="8963" width="9.140625" style="1"/>
    <col min="8964" max="8964" width="9.7109375" style="1" customWidth="1"/>
    <col min="8965" max="8965" width="39.5703125" style="1" customWidth="1"/>
    <col min="8966" max="9216" width="9.140625" style="1"/>
    <col min="9217" max="9217" width="13.85546875" style="1" customWidth="1"/>
    <col min="9218" max="9218" width="12.5703125" style="1" customWidth="1"/>
    <col min="9219" max="9219" width="9.140625" style="1"/>
    <col min="9220" max="9220" width="9.7109375" style="1" customWidth="1"/>
    <col min="9221" max="9221" width="39.5703125" style="1" customWidth="1"/>
    <col min="9222" max="9472" width="9.140625" style="1"/>
    <col min="9473" max="9473" width="13.85546875" style="1" customWidth="1"/>
    <col min="9474" max="9474" width="12.5703125" style="1" customWidth="1"/>
    <col min="9475" max="9475" width="9.140625" style="1"/>
    <col min="9476" max="9476" width="9.7109375" style="1" customWidth="1"/>
    <col min="9477" max="9477" width="39.5703125" style="1" customWidth="1"/>
    <col min="9478" max="9728" width="9.140625" style="1"/>
    <col min="9729" max="9729" width="13.85546875" style="1" customWidth="1"/>
    <col min="9730" max="9730" width="12.5703125" style="1" customWidth="1"/>
    <col min="9731" max="9731" width="9.140625" style="1"/>
    <col min="9732" max="9732" width="9.7109375" style="1" customWidth="1"/>
    <col min="9733" max="9733" width="39.5703125" style="1" customWidth="1"/>
    <col min="9734" max="9984" width="9.140625" style="1"/>
    <col min="9985" max="9985" width="13.85546875" style="1" customWidth="1"/>
    <col min="9986" max="9986" width="12.5703125" style="1" customWidth="1"/>
    <col min="9987" max="9987" width="9.140625" style="1"/>
    <col min="9988" max="9988" width="9.7109375" style="1" customWidth="1"/>
    <col min="9989" max="9989" width="39.5703125" style="1" customWidth="1"/>
    <col min="9990" max="10240" width="9.140625" style="1"/>
    <col min="10241" max="10241" width="13.85546875" style="1" customWidth="1"/>
    <col min="10242" max="10242" width="12.5703125" style="1" customWidth="1"/>
    <col min="10243" max="10243" width="9.140625" style="1"/>
    <col min="10244" max="10244" width="9.7109375" style="1" customWidth="1"/>
    <col min="10245" max="10245" width="39.5703125" style="1" customWidth="1"/>
    <col min="10246" max="10496" width="9.140625" style="1"/>
    <col min="10497" max="10497" width="13.85546875" style="1" customWidth="1"/>
    <col min="10498" max="10498" width="12.5703125" style="1" customWidth="1"/>
    <col min="10499" max="10499" width="9.140625" style="1"/>
    <col min="10500" max="10500" width="9.7109375" style="1" customWidth="1"/>
    <col min="10501" max="10501" width="39.5703125" style="1" customWidth="1"/>
    <col min="10502" max="10752" width="9.140625" style="1"/>
    <col min="10753" max="10753" width="13.85546875" style="1" customWidth="1"/>
    <col min="10754" max="10754" width="12.5703125" style="1" customWidth="1"/>
    <col min="10755" max="10755" width="9.140625" style="1"/>
    <col min="10756" max="10756" width="9.7109375" style="1" customWidth="1"/>
    <col min="10757" max="10757" width="39.5703125" style="1" customWidth="1"/>
    <col min="10758" max="11008" width="9.140625" style="1"/>
    <col min="11009" max="11009" width="13.85546875" style="1" customWidth="1"/>
    <col min="11010" max="11010" width="12.5703125" style="1" customWidth="1"/>
    <col min="11011" max="11011" width="9.140625" style="1"/>
    <col min="11012" max="11012" width="9.7109375" style="1" customWidth="1"/>
    <col min="11013" max="11013" width="39.5703125" style="1" customWidth="1"/>
    <col min="11014" max="11264" width="9.140625" style="1"/>
    <col min="11265" max="11265" width="13.85546875" style="1" customWidth="1"/>
    <col min="11266" max="11266" width="12.5703125" style="1" customWidth="1"/>
    <col min="11267" max="11267" width="9.140625" style="1"/>
    <col min="11268" max="11268" width="9.7109375" style="1" customWidth="1"/>
    <col min="11269" max="11269" width="39.5703125" style="1" customWidth="1"/>
    <col min="11270" max="11520" width="9.140625" style="1"/>
    <col min="11521" max="11521" width="13.85546875" style="1" customWidth="1"/>
    <col min="11522" max="11522" width="12.5703125" style="1" customWidth="1"/>
    <col min="11523" max="11523" width="9.140625" style="1"/>
    <col min="11524" max="11524" width="9.7109375" style="1" customWidth="1"/>
    <col min="11525" max="11525" width="39.5703125" style="1" customWidth="1"/>
    <col min="11526" max="11776" width="9.140625" style="1"/>
    <col min="11777" max="11777" width="13.85546875" style="1" customWidth="1"/>
    <col min="11778" max="11778" width="12.5703125" style="1" customWidth="1"/>
    <col min="11779" max="11779" width="9.140625" style="1"/>
    <col min="11780" max="11780" width="9.7109375" style="1" customWidth="1"/>
    <col min="11781" max="11781" width="39.5703125" style="1" customWidth="1"/>
    <col min="11782" max="12032" width="9.140625" style="1"/>
    <col min="12033" max="12033" width="13.85546875" style="1" customWidth="1"/>
    <col min="12034" max="12034" width="12.5703125" style="1" customWidth="1"/>
    <col min="12035" max="12035" width="9.140625" style="1"/>
    <col min="12036" max="12036" width="9.7109375" style="1" customWidth="1"/>
    <col min="12037" max="12037" width="39.5703125" style="1" customWidth="1"/>
    <col min="12038" max="12288" width="9.140625" style="1"/>
    <col min="12289" max="12289" width="13.85546875" style="1" customWidth="1"/>
    <col min="12290" max="12290" width="12.5703125" style="1" customWidth="1"/>
    <col min="12291" max="12291" width="9.140625" style="1"/>
    <col min="12292" max="12292" width="9.7109375" style="1" customWidth="1"/>
    <col min="12293" max="12293" width="39.5703125" style="1" customWidth="1"/>
    <col min="12294" max="12544" width="9.140625" style="1"/>
    <col min="12545" max="12545" width="13.85546875" style="1" customWidth="1"/>
    <col min="12546" max="12546" width="12.5703125" style="1" customWidth="1"/>
    <col min="12547" max="12547" width="9.140625" style="1"/>
    <col min="12548" max="12548" width="9.7109375" style="1" customWidth="1"/>
    <col min="12549" max="12549" width="39.5703125" style="1" customWidth="1"/>
    <col min="12550" max="12800" width="9.140625" style="1"/>
    <col min="12801" max="12801" width="13.85546875" style="1" customWidth="1"/>
    <col min="12802" max="12802" width="12.5703125" style="1" customWidth="1"/>
    <col min="12803" max="12803" width="9.140625" style="1"/>
    <col min="12804" max="12804" width="9.7109375" style="1" customWidth="1"/>
    <col min="12805" max="12805" width="39.5703125" style="1" customWidth="1"/>
    <col min="12806" max="13056" width="9.140625" style="1"/>
    <col min="13057" max="13057" width="13.85546875" style="1" customWidth="1"/>
    <col min="13058" max="13058" width="12.5703125" style="1" customWidth="1"/>
    <col min="13059" max="13059" width="9.140625" style="1"/>
    <col min="13060" max="13060" width="9.7109375" style="1" customWidth="1"/>
    <col min="13061" max="13061" width="39.5703125" style="1" customWidth="1"/>
    <col min="13062" max="13312" width="9.140625" style="1"/>
    <col min="13313" max="13313" width="13.85546875" style="1" customWidth="1"/>
    <col min="13314" max="13314" width="12.5703125" style="1" customWidth="1"/>
    <col min="13315" max="13315" width="9.140625" style="1"/>
    <col min="13316" max="13316" width="9.7109375" style="1" customWidth="1"/>
    <col min="13317" max="13317" width="39.5703125" style="1" customWidth="1"/>
    <col min="13318" max="13568" width="9.140625" style="1"/>
    <col min="13569" max="13569" width="13.85546875" style="1" customWidth="1"/>
    <col min="13570" max="13570" width="12.5703125" style="1" customWidth="1"/>
    <col min="13571" max="13571" width="9.140625" style="1"/>
    <col min="13572" max="13572" width="9.7109375" style="1" customWidth="1"/>
    <col min="13573" max="13573" width="39.5703125" style="1" customWidth="1"/>
    <col min="13574" max="13824" width="9.140625" style="1"/>
    <col min="13825" max="13825" width="13.85546875" style="1" customWidth="1"/>
    <col min="13826" max="13826" width="12.5703125" style="1" customWidth="1"/>
    <col min="13827" max="13827" width="9.140625" style="1"/>
    <col min="13828" max="13828" width="9.7109375" style="1" customWidth="1"/>
    <col min="13829" max="13829" width="39.5703125" style="1" customWidth="1"/>
    <col min="13830" max="14080" width="9.140625" style="1"/>
    <col min="14081" max="14081" width="13.85546875" style="1" customWidth="1"/>
    <col min="14082" max="14082" width="12.5703125" style="1" customWidth="1"/>
    <col min="14083" max="14083" width="9.140625" style="1"/>
    <col min="14084" max="14084" width="9.7109375" style="1" customWidth="1"/>
    <col min="14085" max="14085" width="39.5703125" style="1" customWidth="1"/>
    <col min="14086" max="14336" width="9.140625" style="1"/>
    <col min="14337" max="14337" width="13.85546875" style="1" customWidth="1"/>
    <col min="14338" max="14338" width="12.5703125" style="1" customWidth="1"/>
    <col min="14339" max="14339" width="9.140625" style="1"/>
    <col min="14340" max="14340" width="9.7109375" style="1" customWidth="1"/>
    <col min="14341" max="14341" width="39.5703125" style="1" customWidth="1"/>
    <col min="14342" max="14592" width="9.140625" style="1"/>
    <col min="14593" max="14593" width="13.85546875" style="1" customWidth="1"/>
    <col min="14594" max="14594" width="12.5703125" style="1" customWidth="1"/>
    <col min="14595" max="14595" width="9.140625" style="1"/>
    <col min="14596" max="14596" width="9.7109375" style="1" customWidth="1"/>
    <col min="14597" max="14597" width="39.5703125" style="1" customWidth="1"/>
    <col min="14598" max="14848" width="9.140625" style="1"/>
    <col min="14849" max="14849" width="13.85546875" style="1" customWidth="1"/>
    <col min="14850" max="14850" width="12.5703125" style="1" customWidth="1"/>
    <col min="14851" max="14851" width="9.140625" style="1"/>
    <col min="14852" max="14852" width="9.7109375" style="1" customWidth="1"/>
    <col min="14853" max="14853" width="39.5703125" style="1" customWidth="1"/>
    <col min="14854" max="15104" width="9.140625" style="1"/>
    <col min="15105" max="15105" width="13.85546875" style="1" customWidth="1"/>
    <col min="15106" max="15106" width="12.5703125" style="1" customWidth="1"/>
    <col min="15107" max="15107" width="9.140625" style="1"/>
    <col min="15108" max="15108" width="9.7109375" style="1" customWidth="1"/>
    <col min="15109" max="15109" width="39.5703125" style="1" customWidth="1"/>
    <col min="15110" max="15360" width="9.140625" style="1"/>
    <col min="15361" max="15361" width="13.85546875" style="1" customWidth="1"/>
    <col min="15362" max="15362" width="12.5703125" style="1" customWidth="1"/>
    <col min="15363" max="15363" width="9.140625" style="1"/>
    <col min="15364" max="15364" width="9.7109375" style="1" customWidth="1"/>
    <col min="15365" max="15365" width="39.5703125" style="1" customWidth="1"/>
    <col min="15366" max="15616" width="9.140625" style="1"/>
    <col min="15617" max="15617" width="13.85546875" style="1" customWidth="1"/>
    <col min="15618" max="15618" width="12.5703125" style="1" customWidth="1"/>
    <col min="15619" max="15619" width="9.140625" style="1"/>
    <col min="15620" max="15620" width="9.7109375" style="1" customWidth="1"/>
    <col min="15621" max="15621" width="39.5703125" style="1" customWidth="1"/>
    <col min="15622" max="15872" width="9.140625" style="1"/>
    <col min="15873" max="15873" width="13.85546875" style="1" customWidth="1"/>
    <col min="15874" max="15874" width="12.5703125" style="1" customWidth="1"/>
    <col min="15875" max="15875" width="9.140625" style="1"/>
    <col min="15876" max="15876" width="9.7109375" style="1" customWidth="1"/>
    <col min="15877" max="15877" width="39.5703125" style="1" customWidth="1"/>
    <col min="15878" max="16128" width="9.140625" style="1"/>
    <col min="16129" max="16129" width="13.85546875" style="1" customWidth="1"/>
    <col min="16130" max="16130" width="12.5703125" style="1" customWidth="1"/>
    <col min="16131" max="16131" width="9.140625" style="1"/>
    <col min="16132" max="16132" width="9.7109375" style="1" customWidth="1"/>
    <col min="16133" max="16133" width="39.5703125" style="1" customWidth="1"/>
    <col min="16134" max="16384" width="9.140625" style="1"/>
  </cols>
  <sheetData>
    <row r="1" spans="1:14" ht="17.25" thickBot="1">
      <c r="A1" s="1" t="s">
        <v>0</v>
      </c>
    </row>
    <row r="2" spans="1:14">
      <c r="A2" s="1156" t="s">
        <v>1658</v>
      </c>
      <c r="B2" s="1157"/>
      <c r="C2" s="1157"/>
      <c r="D2" s="1157"/>
      <c r="E2" s="1158"/>
    </row>
    <row r="3" spans="1:14" ht="17.25" thickBot="1">
      <c r="A3" s="1159"/>
      <c r="B3" s="1160"/>
      <c r="C3" s="1160"/>
      <c r="D3" s="1160"/>
      <c r="E3" s="1161"/>
    </row>
    <row r="4" spans="1:14" ht="19.5" customHeight="1">
      <c r="A4" s="2"/>
      <c r="B4" s="2"/>
      <c r="C4" s="2"/>
      <c r="D4" s="2"/>
      <c r="E4" s="2"/>
    </row>
    <row r="5" spans="1:14">
      <c r="K5" s="1162"/>
      <c r="L5" s="1162"/>
      <c r="M5" s="1162"/>
      <c r="N5" s="1162"/>
    </row>
    <row r="6" spans="1:14">
      <c r="A6" s="3" t="s">
        <v>1</v>
      </c>
      <c r="B6" s="4" t="s">
        <v>2</v>
      </c>
      <c r="C6" s="4"/>
      <c r="D6" s="4"/>
      <c r="E6" s="5"/>
      <c r="K6" s="1162"/>
      <c r="L6" s="1162"/>
      <c r="M6" s="1162"/>
      <c r="N6" s="1162"/>
    </row>
    <row r="7" spans="1:14">
      <c r="A7" s="6"/>
      <c r="B7" s="7" t="s">
        <v>3</v>
      </c>
      <c r="C7" s="7"/>
      <c r="D7" s="7"/>
      <c r="E7" s="8"/>
      <c r="K7" s="1162"/>
      <c r="L7" s="1162"/>
      <c r="M7" s="1162"/>
      <c r="N7" s="1162"/>
    </row>
    <row r="8" spans="1:14">
      <c r="A8" s="9"/>
      <c r="B8" s="10" t="s">
        <v>4</v>
      </c>
      <c r="C8" s="10"/>
      <c r="D8" s="10"/>
      <c r="E8" s="11"/>
    </row>
    <row r="9" spans="1:14">
      <c r="B9" s="7"/>
      <c r="C9" s="7"/>
      <c r="D9" s="7"/>
      <c r="E9" s="7"/>
      <c r="K9" s="1163"/>
      <c r="L9" s="1163"/>
      <c r="M9" s="1163"/>
      <c r="N9" s="1163"/>
    </row>
    <row r="11" spans="1:14">
      <c r="A11" s="12" t="s">
        <v>5</v>
      </c>
      <c r="B11" s="1153" t="s">
        <v>6</v>
      </c>
      <c r="C11" s="1153"/>
      <c r="D11" s="1153"/>
      <c r="E11" s="1154"/>
      <c r="K11" s="1155"/>
      <c r="L11" s="1155"/>
      <c r="M11" s="1155"/>
      <c r="N11" s="1155"/>
    </row>
    <row r="12" spans="1:14">
      <c r="A12" s="13"/>
      <c r="B12" s="14"/>
      <c r="C12" s="14"/>
      <c r="D12" s="14"/>
      <c r="E12" s="14"/>
    </row>
    <row r="13" spans="1:14">
      <c r="K13" s="1162"/>
      <c r="L13" s="1162"/>
      <c r="M13" s="1162"/>
      <c r="N13" s="1162"/>
    </row>
    <row r="14" spans="1:14">
      <c r="A14" s="15" t="s">
        <v>7</v>
      </c>
      <c r="B14" s="1164" t="s">
        <v>8</v>
      </c>
      <c r="C14" s="1164"/>
      <c r="D14" s="1164"/>
      <c r="E14" s="1165"/>
      <c r="K14" s="1162"/>
      <c r="L14" s="1162"/>
      <c r="M14" s="1162"/>
      <c r="N14" s="1162"/>
    </row>
    <row r="15" spans="1:14">
      <c r="B15" s="7"/>
      <c r="C15" s="7"/>
      <c r="D15" s="7"/>
      <c r="E15" s="7"/>
      <c r="K15" s="1162"/>
      <c r="L15" s="1162"/>
      <c r="M15" s="1162"/>
      <c r="N15" s="1162"/>
    </row>
    <row r="16" spans="1:14">
      <c r="B16" s="7"/>
      <c r="C16" s="7"/>
      <c r="D16" s="7"/>
      <c r="E16" s="7"/>
      <c r="K16" s="16"/>
      <c r="L16" s="16"/>
      <c r="M16" s="16"/>
      <c r="N16" s="16"/>
    </row>
    <row r="17" spans="1:14">
      <c r="A17" s="15" t="s">
        <v>9</v>
      </c>
      <c r="B17" s="1164" t="s">
        <v>10</v>
      </c>
      <c r="C17" s="1164"/>
      <c r="D17" s="1164"/>
      <c r="E17" s="1165"/>
      <c r="K17" s="1162"/>
      <c r="L17" s="1162"/>
      <c r="M17" s="1162"/>
      <c r="N17" s="1162"/>
    </row>
    <row r="18" spans="1:14" ht="18" customHeight="1">
      <c r="B18" s="7"/>
      <c r="C18" s="7"/>
      <c r="D18" s="7"/>
      <c r="E18" s="7"/>
      <c r="K18" s="16"/>
      <c r="L18" s="16"/>
      <c r="M18" s="16"/>
      <c r="N18" s="16"/>
    </row>
    <row r="19" spans="1:14">
      <c r="B19" s="17"/>
    </row>
    <row r="20" spans="1:14" s="21" customFormat="1">
      <c r="A20" s="18" t="s">
        <v>11</v>
      </c>
      <c r="B20" s="4" t="s">
        <v>12</v>
      </c>
      <c r="C20" s="19"/>
      <c r="D20" s="19"/>
      <c r="E20" s="20"/>
    </row>
    <row r="21" spans="1:14" s="21" customFormat="1">
      <c r="A21" s="22"/>
      <c r="B21" s="7" t="s">
        <v>13</v>
      </c>
      <c r="E21" s="23"/>
    </row>
    <row r="22" spans="1:14" s="21" customFormat="1">
      <c r="A22" s="24"/>
      <c r="B22" s="10" t="s">
        <v>14</v>
      </c>
      <c r="C22" s="25"/>
      <c r="D22" s="25"/>
      <c r="E22" s="26"/>
    </row>
    <row r="23" spans="1:14" s="21" customFormat="1">
      <c r="B23" s="27"/>
    </row>
    <row r="24" spans="1:14" s="21" customFormat="1">
      <c r="B24" s="27"/>
    </row>
    <row r="25" spans="1:14" s="21" customFormat="1">
      <c r="A25" s="28" t="s">
        <v>15</v>
      </c>
      <c r="B25" s="29" t="s">
        <v>16</v>
      </c>
      <c r="C25" s="30"/>
      <c r="D25" s="30"/>
      <c r="E25" s="31"/>
    </row>
    <row r="26" spans="1:14">
      <c r="B26" s="27"/>
    </row>
    <row r="27" spans="1:14">
      <c r="B27" s="27"/>
    </row>
    <row r="28" spans="1:14" ht="33">
      <c r="A28" s="394" t="s">
        <v>1654</v>
      </c>
      <c r="B28" s="29" t="s">
        <v>17</v>
      </c>
      <c r="C28" s="32"/>
      <c r="D28" s="32"/>
      <c r="E28" s="33"/>
    </row>
    <row r="29" spans="1:14">
      <c r="B29" s="27"/>
    </row>
    <row r="31" spans="1:14">
      <c r="A31" s="15" t="s">
        <v>18</v>
      </c>
      <c r="B31" s="34" t="s">
        <v>19</v>
      </c>
      <c r="C31" s="35"/>
      <c r="D31" s="36"/>
      <c r="E31" s="37"/>
    </row>
    <row r="32" spans="1:14">
      <c r="B32" s="38"/>
      <c r="C32" s="7"/>
    </row>
  </sheetData>
  <sheetProtection selectLockedCells="1" selectUnlockedCells="1"/>
  <mergeCells count="13">
    <mergeCell ref="K13:N13"/>
    <mergeCell ref="B14:E14"/>
    <mergeCell ref="K14:N14"/>
    <mergeCell ref="K15:N15"/>
    <mergeCell ref="B17:E17"/>
    <mergeCell ref="K17:N17"/>
    <mergeCell ref="B11:E11"/>
    <mergeCell ref="K11:N11"/>
    <mergeCell ref="A2:E3"/>
    <mergeCell ref="K5:N5"/>
    <mergeCell ref="K6:N6"/>
    <mergeCell ref="K7:N7"/>
    <mergeCell ref="K9:N9"/>
  </mergeCells>
  <pageMargins left="0.90551181102362199" right="0.51181102362204722" top="0.74803149606299213" bottom="0.74803149606299213" header="0.31496062992125984" footer="0.31496062992125984"/>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G122"/>
  <sheetViews>
    <sheetView view="pageBreakPreview" topLeftCell="A112" zoomScale="106" zoomScaleSheetLayoutView="106" workbookViewId="0">
      <selection activeCell="E12" sqref="E12:E16"/>
    </sheetView>
  </sheetViews>
  <sheetFormatPr defaultRowHeight="16.5"/>
  <cols>
    <col min="1" max="1" width="7.140625" style="50" customWidth="1"/>
    <col min="2" max="2" width="39.42578125" style="50" customWidth="1"/>
    <col min="3" max="3" width="8.42578125" style="50" customWidth="1"/>
    <col min="4" max="4" width="10.85546875" style="50" customWidth="1"/>
    <col min="5" max="5" width="11.7109375" style="208" customWidth="1"/>
    <col min="6" max="6" width="12.5703125" style="208" customWidth="1"/>
    <col min="7" max="7" width="9.140625" style="50"/>
    <col min="8" max="8" width="11.140625" style="50" bestFit="1" customWidth="1"/>
    <col min="9" max="11" width="9.140625" style="50"/>
    <col min="12" max="12" width="7.140625" style="50" customWidth="1"/>
    <col min="13" max="256" width="9.140625" style="50"/>
    <col min="257" max="257" width="7.140625" style="50" customWidth="1"/>
    <col min="258" max="258" width="39.42578125" style="50" customWidth="1"/>
    <col min="259" max="259" width="8.42578125" style="50" customWidth="1"/>
    <col min="260" max="260" width="10.85546875" style="50" customWidth="1"/>
    <col min="261" max="261" width="11.7109375" style="50" customWidth="1"/>
    <col min="262" max="262" width="12.5703125" style="50" customWidth="1"/>
    <col min="263" max="263" width="9.140625" style="50"/>
    <col min="264" max="264" width="11.140625" style="50" bestFit="1" customWidth="1"/>
    <col min="265" max="267" width="9.140625" style="50"/>
    <col min="268" max="268" width="7.140625" style="50" customWidth="1"/>
    <col min="269" max="512" width="9.140625" style="50"/>
    <col min="513" max="513" width="7.140625" style="50" customWidth="1"/>
    <col min="514" max="514" width="39.42578125" style="50" customWidth="1"/>
    <col min="515" max="515" width="8.42578125" style="50" customWidth="1"/>
    <col min="516" max="516" width="10.85546875" style="50" customWidth="1"/>
    <col min="517" max="517" width="11.7109375" style="50" customWidth="1"/>
    <col min="518" max="518" width="12.5703125" style="50" customWidth="1"/>
    <col min="519" max="519" width="9.140625" style="50"/>
    <col min="520" max="520" width="11.140625" style="50" bestFit="1" customWidth="1"/>
    <col min="521" max="523" width="9.140625" style="50"/>
    <col min="524" max="524" width="7.140625" style="50" customWidth="1"/>
    <col min="525" max="768" width="9.140625" style="50"/>
    <col min="769" max="769" width="7.140625" style="50" customWidth="1"/>
    <col min="770" max="770" width="39.42578125" style="50" customWidth="1"/>
    <col min="771" max="771" width="8.42578125" style="50" customWidth="1"/>
    <col min="772" max="772" width="10.85546875" style="50" customWidth="1"/>
    <col min="773" max="773" width="11.7109375" style="50" customWidth="1"/>
    <col min="774" max="774" width="12.5703125" style="50" customWidth="1"/>
    <col min="775" max="775" width="9.140625" style="50"/>
    <col min="776" max="776" width="11.140625" style="50" bestFit="1" customWidth="1"/>
    <col min="777" max="779" width="9.140625" style="50"/>
    <col min="780" max="780" width="7.140625" style="50" customWidth="1"/>
    <col min="781" max="1024" width="9.140625" style="50"/>
    <col min="1025" max="1025" width="7.140625" style="50" customWidth="1"/>
    <col min="1026" max="1026" width="39.42578125" style="50" customWidth="1"/>
    <col min="1027" max="1027" width="8.42578125" style="50" customWidth="1"/>
    <col min="1028" max="1028" width="10.85546875" style="50" customWidth="1"/>
    <col min="1029" max="1029" width="11.7109375" style="50" customWidth="1"/>
    <col min="1030" max="1030" width="12.5703125" style="50" customWidth="1"/>
    <col min="1031" max="1031" width="9.140625" style="50"/>
    <col min="1032" max="1032" width="11.140625" style="50" bestFit="1" customWidth="1"/>
    <col min="1033" max="1035" width="9.140625" style="50"/>
    <col min="1036" max="1036" width="7.140625" style="50" customWidth="1"/>
    <col min="1037" max="1280" width="9.140625" style="50"/>
    <col min="1281" max="1281" width="7.140625" style="50" customWidth="1"/>
    <col min="1282" max="1282" width="39.42578125" style="50" customWidth="1"/>
    <col min="1283" max="1283" width="8.42578125" style="50" customWidth="1"/>
    <col min="1284" max="1284" width="10.85546875" style="50" customWidth="1"/>
    <col min="1285" max="1285" width="11.7109375" style="50" customWidth="1"/>
    <col min="1286" max="1286" width="12.5703125" style="50" customWidth="1"/>
    <col min="1287" max="1287" width="9.140625" style="50"/>
    <col min="1288" max="1288" width="11.140625" style="50" bestFit="1" customWidth="1"/>
    <col min="1289" max="1291" width="9.140625" style="50"/>
    <col min="1292" max="1292" width="7.140625" style="50" customWidth="1"/>
    <col min="1293" max="1536" width="9.140625" style="50"/>
    <col min="1537" max="1537" width="7.140625" style="50" customWidth="1"/>
    <col min="1538" max="1538" width="39.42578125" style="50" customWidth="1"/>
    <col min="1539" max="1539" width="8.42578125" style="50" customWidth="1"/>
    <col min="1540" max="1540" width="10.85546875" style="50" customWidth="1"/>
    <col min="1541" max="1541" width="11.7109375" style="50" customWidth="1"/>
    <col min="1542" max="1542" width="12.5703125" style="50" customWidth="1"/>
    <col min="1543" max="1543" width="9.140625" style="50"/>
    <col min="1544" max="1544" width="11.140625" style="50" bestFit="1" customWidth="1"/>
    <col min="1545" max="1547" width="9.140625" style="50"/>
    <col min="1548" max="1548" width="7.140625" style="50" customWidth="1"/>
    <col min="1549" max="1792" width="9.140625" style="50"/>
    <col min="1793" max="1793" width="7.140625" style="50" customWidth="1"/>
    <col min="1794" max="1794" width="39.42578125" style="50" customWidth="1"/>
    <col min="1795" max="1795" width="8.42578125" style="50" customWidth="1"/>
    <col min="1796" max="1796" width="10.85546875" style="50" customWidth="1"/>
    <col min="1797" max="1797" width="11.7109375" style="50" customWidth="1"/>
    <col min="1798" max="1798" width="12.5703125" style="50" customWidth="1"/>
    <col min="1799" max="1799" width="9.140625" style="50"/>
    <col min="1800" max="1800" width="11.140625" style="50" bestFit="1" customWidth="1"/>
    <col min="1801" max="1803" width="9.140625" style="50"/>
    <col min="1804" max="1804" width="7.140625" style="50" customWidth="1"/>
    <col min="1805" max="2048" width="9.140625" style="50"/>
    <col min="2049" max="2049" width="7.140625" style="50" customWidth="1"/>
    <col min="2050" max="2050" width="39.42578125" style="50" customWidth="1"/>
    <col min="2051" max="2051" width="8.42578125" style="50" customWidth="1"/>
    <col min="2052" max="2052" width="10.85546875" style="50" customWidth="1"/>
    <col min="2053" max="2053" width="11.7109375" style="50" customWidth="1"/>
    <col min="2054" max="2054" width="12.5703125" style="50" customWidth="1"/>
    <col min="2055" max="2055" width="9.140625" style="50"/>
    <col min="2056" max="2056" width="11.140625" style="50" bestFit="1" customWidth="1"/>
    <col min="2057" max="2059" width="9.140625" style="50"/>
    <col min="2060" max="2060" width="7.140625" style="50" customWidth="1"/>
    <col min="2061" max="2304" width="9.140625" style="50"/>
    <col min="2305" max="2305" width="7.140625" style="50" customWidth="1"/>
    <col min="2306" max="2306" width="39.42578125" style="50" customWidth="1"/>
    <col min="2307" max="2307" width="8.42578125" style="50" customWidth="1"/>
    <col min="2308" max="2308" width="10.85546875" style="50" customWidth="1"/>
    <col min="2309" max="2309" width="11.7109375" style="50" customWidth="1"/>
    <col min="2310" max="2310" width="12.5703125" style="50" customWidth="1"/>
    <col min="2311" max="2311" width="9.140625" style="50"/>
    <col min="2312" max="2312" width="11.140625" style="50" bestFit="1" customWidth="1"/>
    <col min="2313" max="2315" width="9.140625" style="50"/>
    <col min="2316" max="2316" width="7.140625" style="50" customWidth="1"/>
    <col min="2317" max="2560" width="9.140625" style="50"/>
    <col min="2561" max="2561" width="7.140625" style="50" customWidth="1"/>
    <col min="2562" max="2562" width="39.42578125" style="50" customWidth="1"/>
    <col min="2563" max="2563" width="8.42578125" style="50" customWidth="1"/>
    <col min="2564" max="2564" width="10.85546875" style="50" customWidth="1"/>
    <col min="2565" max="2565" width="11.7109375" style="50" customWidth="1"/>
    <col min="2566" max="2566" width="12.5703125" style="50" customWidth="1"/>
    <col min="2567" max="2567" width="9.140625" style="50"/>
    <col min="2568" max="2568" width="11.140625" style="50" bestFit="1" customWidth="1"/>
    <col min="2569" max="2571" width="9.140625" style="50"/>
    <col min="2572" max="2572" width="7.140625" style="50" customWidth="1"/>
    <col min="2573" max="2816" width="9.140625" style="50"/>
    <col min="2817" max="2817" width="7.140625" style="50" customWidth="1"/>
    <col min="2818" max="2818" width="39.42578125" style="50" customWidth="1"/>
    <col min="2819" max="2819" width="8.42578125" style="50" customWidth="1"/>
    <col min="2820" max="2820" width="10.85546875" style="50" customWidth="1"/>
    <col min="2821" max="2821" width="11.7109375" style="50" customWidth="1"/>
    <col min="2822" max="2822" width="12.5703125" style="50" customWidth="1"/>
    <col min="2823" max="2823" width="9.140625" style="50"/>
    <col min="2824" max="2824" width="11.140625" style="50" bestFit="1" customWidth="1"/>
    <col min="2825" max="2827" width="9.140625" style="50"/>
    <col min="2828" max="2828" width="7.140625" style="50" customWidth="1"/>
    <col min="2829" max="3072" width="9.140625" style="50"/>
    <col min="3073" max="3073" width="7.140625" style="50" customWidth="1"/>
    <col min="3074" max="3074" width="39.42578125" style="50" customWidth="1"/>
    <col min="3075" max="3075" width="8.42578125" style="50" customWidth="1"/>
    <col min="3076" max="3076" width="10.85546875" style="50" customWidth="1"/>
    <col min="3077" max="3077" width="11.7109375" style="50" customWidth="1"/>
    <col min="3078" max="3078" width="12.5703125" style="50" customWidth="1"/>
    <col min="3079" max="3079" width="9.140625" style="50"/>
    <col min="3080" max="3080" width="11.140625" style="50" bestFit="1" customWidth="1"/>
    <col min="3081" max="3083" width="9.140625" style="50"/>
    <col min="3084" max="3084" width="7.140625" style="50" customWidth="1"/>
    <col min="3085" max="3328" width="9.140625" style="50"/>
    <col min="3329" max="3329" width="7.140625" style="50" customWidth="1"/>
    <col min="3330" max="3330" width="39.42578125" style="50" customWidth="1"/>
    <col min="3331" max="3331" width="8.42578125" style="50" customWidth="1"/>
    <col min="3332" max="3332" width="10.85546875" style="50" customWidth="1"/>
    <col min="3333" max="3333" width="11.7109375" style="50" customWidth="1"/>
    <col min="3334" max="3334" width="12.5703125" style="50" customWidth="1"/>
    <col min="3335" max="3335" width="9.140625" style="50"/>
    <col min="3336" max="3336" width="11.140625" style="50" bestFit="1" customWidth="1"/>
    <col min="3337" max="3339" width="9.140625" style="50"/>
    <col min="3340" max="3340" width="7.140625" style="50" customWidth="1"/>
    <col min="3341" max="3584" width="9.140625" style="50"/>
    <col min="3585" max="3585" width="7.140625" style="50" customWidth="1"/>
    <col min="3586" max="3586" width="39.42578125" style="50" customWidth="1"/>
    <col min="3587" max="3587" width="8.42578125" style="50" customWidth="1"/>
    <col min="3588" max="3588" width="10.85546875" style="50" customWidth="1"/>
    <col min="3589" max="3589" width="11.7109375" style="50" customWidth="1"/>
    <col min="3590" max="3590" width="12.5703125" style="50" customWidth="1"/>
    <col min="3591" max="3591" width="9.140625" style="50"/>
    <col min="3592" max="3592" width="11.140625" style="50" bestFit="1" customWidth="1"/>
    <col min="3593" max="3595" width="9.140625" style="50"/>
    <col min="3596" max="3596" width="7.140625" style="50" customWidth="1"/>
    <col min="3597" max="3840" width="9.140625" style="50"/>
    <col min="3841" max="3841" width="7.140625" style="50" customWidth="1"/>
    <col min="3842" max="3842" width="39.42578125" style="50" customWidth="1"/>
    <col min="3843" max="3843" width="8.42578125" style="50" customWidth="1"/>
    <col min="3844" max="3844" width="10.85546875" style="50" customWidth="1"/>
    <col min="3845" max="3845" width="11.7109375" style="50" customWidth="1"/>
    <col min="3846" max="3846" width="12.5703125" style="50" customWidth="1"/>
    <col min="3847" max="3847" width="9.140625" style="50"/>
    <col min="3848" max="3848" width="11.140625" style="50" bestFit="1" customWidth="1"/>
    <col min="3849" max="3851" width="9.140625" style="50"/>
    <col min="3852" max="3852" width="7.140625" style="50" customWidth="1"/>
    <col min="3853" max="4096" width="9.140625" style="50"/>
    <col min="4097" max="4097" width="7.140625" style="50" customWidth="1"/>
    <col min="4098" max="4098" width="39.42578125" style="50" customWidth="1"/>
    <col min="4099" max="4099" width="8.42578125" style="50" customWidth="1"/>
    <col min="4100" max="4100" width="10.85546875" style="50" customWidth="1"/>
    <col min="4101" max="4101" width="11.7109375" style="50" customWidth="1"/>
    <col min="4102" max="4102" width="12.5703125" style="50" customWidth="1"/>
    <col min="4103" max="4103" width="9.140625" style="50"/>
    <col min="4104" max="4104" width="11.140625" style="50" bestFit="1" customWidth="1"/>
    <col min="4105" max="4107" width="9.140625" style="50"/>
    <col min="4108" max="4108" width="7.140625" style="50" customWidth="1"/>
    <col min="4109" max="4352" width="9.140625" style="50"/>
    <col min="4353" max="4353" width="7.140625" style="50" customWidth="1"/>
    <col min="4354" max="4354" width="39.42578125" style="50" customWidth="1"/>
    <col min="4355" max="4355" width="8.42578125" style="50" customWidth="1"/>
    <col min="4356" max="4356" width="10.85546875" style="50" customWidth="1"/>
    <col min="4357" max="4357" width="11.7109375" style="50" customWidth="1"/>
    <col min="4358" max="4358" width="12.5703125" style="50" customWidth="1"/>
    <col min="4359" max="4359" width="9.140625" style="50"/>
    <col min="4360" max="4360" width="11.140625" style="50" bestFit="1" customWidth="1"/>
    <col min="4361" max="4363" width="9.140625" style="50"/>
    <col min="4364" max="4364" width="7.140625" style="50" customWidth="1"/>
    <col min="4365" max="4608" width="9.140625" style="50"/>
    <col min="4609" max="4609" width="7.140625" style="50" customWidth="1"/>
    <col min="4610" max="4610" width="39.42578125" style="50" customWidth="1"/>
    <col min="4611" max="4611" width="8.42578125" style="50" customWidth="1"/>
    <col min="4612" max="4612" width="10.85546875" style="50" customWidth="1"/>
    <col min="4613" max="4613" width="11.7109375" style="50" customWidth="1"/>
    <col min="4614" max="4614" width="12.5703125" style="50" customWidth="1"/>
    <col min="4615" max="4615" width="9.140625" style="50"/>
    <col min="4616" max="4616" width="11.140625" style="50" bestFit="1" customWidth="1"/>
    <col min="4617" max="4619" width="9.140625" style="50"/>
    <col min="4620" max="4620" width="7.140625" style="50" customWidth="1"/>
    <col min="4621" max="4864" width="9.140625" style="50"/>
    <col min="4865" max="4865" width="7.140625" style="50" customWidth="1"/>
    <col min="4866" max="4866" width="39.42578125" style="50" customWidth="1"/>
    <col min="4867" max="4867" width="8.42578125" style="50" customWidth="1"/>
    <col min="4868" max="4868" width="10.85546875" style="50" customWidth="1"/>
    <col min="4869" max="4869" width="11.7109375" style="50" customWidth="1"/>
    <col min="4870" max="4870" width="12.5703125" style="50" customWidth="1"/>
    <col min="4871" max="4871" width="9.140625" style="50"/>
    <col min="4872" max="4872" width="11.140625" style="50" bestFit="1" customWidth="1"/>
    <col min="4873" max="4875" width="9.140625" style="50"/>
    <col min="4876" max="4876" width="7.140625" style="50" customWidth="1"/>
    <col min="4877" max="5120" width="9.140625" style="50"/>
    <col min="5121" max="5121" width="7.140625" style="50" customWidth="1"/>
    <col min="5122" max="5122" width="39.42578125" style="50" customWidth="1"/>
    <col min="5123" max="5123" width="8.42578125" style="50" customWidth="1"/>
    <col min="5124" max="5124" width="10.85546875" style="50" customWidth="1"/>
    <col min="5125" max="5125" width="11.7109375" style="50" customWidth="1"/>
    <col min="5126" max="5126" width="12.5703125" style="50" customWidth="1"/>
    <col min="5127" max="5127" width="9.140625" style="50"/>
    <col min="5128" max="5128" width="11.140625" style="50" bestFit="1" customWidth="1"/>
    <col min="5129" max="5131" width="9.140625" style="50"/>
    <col min="5132" max="5132" width="7.140625" style="50" customWidth="1"/>
    <col min="5133" max="5376" width="9.140625" style="50"/>
    <col min="5377" max="5377" width="7.140625" style="50" customWidth="1"/>
    <col min="5378" max="5378" width="39.42578125" style="50" customWidth="1"/>
    <col min="5379" max="5379" width="8.42578125" style="50" customWidth="1"/>
    <col min="5380" max="5380" width="10.85546875" style="50" customWidth="1"/>
    <col min="5381" max="5381" width="11.7109375" style="50" customWidth="1"/>
    <col min="5382" max="5382" width="12.5703125" style="50" customWidth="1"/>
    <col min="5383" max="5383" width="9.140625" style="50"/>
    <col min="5384" max="5384" width="11.140625" style="50" bestFit="1" customWidth="1"/>
    <col min="5385" max="5387" width="9.140625" style="50"/>
    <col min="5388" max="5388" width="7.140625" style="50" customWidth="1"/>
    <col min="5389" max="5632" width="9.140625" style="50"/>
    <col min="5633" max="5633" width="7.140625" style="50" customWidth="1"/>
    <col min="5634" max="5634" width="39.42578125" style="50" customWidth="1"/>
    <col min="5635" max="5635" width="8.42578125" style="50" customWidth="1"/>
    <col min="5636" max="5636" width="10.85546875" style="50" customWidth="1"/>
    <col min="5637" max="5637" width="11.7109375" style="50" customWidth="1"/>
    <col min="5638" max="5638" width="12.5703125" style="50" customWidth="1"/>
    <col min="5639" max="5639" width="9.140625" style="50"/>
    <col min="5640" max="5640" width="11.140625" style="50" bestFit="1" customWidth="1"/>
    <col min="5641" max="5643" width="9.140625" style="50"/>
    <col min="5644" max="5644" width="7.140625" style="50" customWidth="1"/>
    <col min="5645" max="5888" width="9.140625" style="50"/>
    <col min="5889" max="5889" width="7.140625" style="50" customWidth="1"/>
    <col min="5890" max="5890" width="39.42578125" style="50" customWidth="1"/>
    <col min="5891" max="5891" width="8.42578125" style="50" customWidth="1"/>
    <col min="5892" max="5892" width="10.85546875" style="50" customWidth="1"/>
    <col min="5893" max="5893" width="11.7109375" style="50" customWidth="1"/>
    <col min="5894" max="5894" width="12.5703125" style="50" customWidth="1"/>
    <col min="5895" max="5895" width="9.140625" style="50"/>
    <col min="5896" max="5896" width="11.140625" style="50" bestFit="1" customWidth="1"/>
    <col min="5897" max="5899" width="9.140625" style="50"/>
    <col min="5900" max="5900" width="7.140625" style="50" customWidth="1"/>
    <col min="5901" max="6144" width="9.140625" style="50"/>
    <col min="6145" max="6145" width="7.140625" style="50" customWidth="1"/>
    <col min="6146" max="6146" width="39.42578125" style="50" customWidth="1"/>
    <col min="6147" max="6147" width="8.42578125" style="50" customWidth="1"/>
    <col min="6148" max="6148" width="10.85546875" style="50" customWidth="1"/>
    <col min="6149" max="6149" width="11.7109375" style="50" customWidth="1"/>
    <col min="6150" max="6150" width="12.5703125" style="50" customWidth="1"/>
    <col min="6151" max="6151" width="9.140625" style="50"/>
    <col min="6152" max="6152" width="11.140625" style="50" bestFit="1" customWidth="1"/>
    <col min="6153" max="6155" width="9.140625" style="50"/>
    <col min="6156" max="6156" width="7.140625" style="50" customWidth="1"/>
    <col min="6157" max="6400" width="9.140625" style="50"/>
    <col min="6401" max="6401" width="7.140625" style="50" customWidth="1"/>
    <col min="6402" max="6402" width="39.42578125" style="50" customWidth="1"/>
    <col min="6403" max="6403" width="8.42578125" style="50" customWidth="1"/>
    <col min="6404" max="6404" width="10.85546875" style="50" customWidth="1"/>
    <col min="6405" max="6405" width="11.7109375" style="50" customWidth="1"/>
    <col min="6406" max="6406" width="12.5703125" style="50" customWidth="1"/>
    <col min="6407" max="6407" width="9.140625" style="50"/>
    <col min="6408" max="6408" width="11.140625" style="50" bestFit="1" customWidth="1"/>
    <col min="6409" max="6411" width="9.140625" style="50"/>
    <col min="6412" max="6412" width="7.140625" style="50" customWidth="1"/>
    <col min="6413" max="6656" width="9.140625" style="50"/>
    <col min="6657" max="6657" width="7.140625" style="50" customWidth="1"/>
    <col min="6658" max="6658" width="39.42578125" style="50" customWidth="1"/>
    <col min="6659" max="6659" width="8.42578125" style="50" customWidth="1"/>
    <col min="6660" max="6660" width="10.85546875" style="50" customWidth="1"/>
    <col min="6661" max="6661" width="11.7109375" style="50" customWidth="1"/>
    <col min="6662" max="6662" width="12.5703125" style="50" customWidth="1"/>
    <col min="6663" max="6663" width="9.140625" style="50"/>
    <col min="6664" max="6664" width="11.140625" style="50" bestFit="1" customWidth="1"/>
    <col min="6665" max="6667" width="9.140625" style="50"/>
    <col min="6668" max="6668" width="7.140625" style="50" customWidth="1"/>
    <col min="6669" max="6912" width="9.140625" style="50"/>
    <col min="6913" max="6913" width="7.140625" style="50" customWidth="1"/>
    <col min="6914" max="6914" width="39.42578125" style="50" customWidth="1"/>
    <col min="6915" max="6915" width="8.42578125" style="50" customWidth="1"/>
    <col min="6916" max="6916" width="10.85546875" style="50" customWidth="1"/>
    <col min="6917" max="6917" width="11.7109375" style="50" customWidth="1"/>
    <col min="6918" max="6918" width="12.5703125" style="50" customWidth="1"/>
    <col min="6919" max="6919" width="9.140625" style="50"/>
    <col min="6920" max="6920" width="11.140625" style="50" bestFit="1" customWidth="1"/>
    <col min="6921" max="6923" width="9.140625" style="50"/>
    <col min="6924" max="6924" width="7.140625" style="50" customWidth="1"/>
    <col min="6925" max="7168" width="9.140625" style="50"/>
    <col min="7169" max="7169" width="7.140625" style="50" customWidth="1"/>
    <col min="7170" max="7170" width="39.42578125" style="50" customWidth="1"/>
    <col min="7171" max="7171" width="8.42578125" style="50" customWidth="1"/>
    <col min="7172" max="7172" width="10.85546875" style="50" customWidth="1"/>
    <col min="7173" max="7173" width="11.7109375" style="50" customWidth="1"/>
    <col min="7174" max="7174" width="12.5703125" style="50" customWidth="1"/>
    <col min="7175" max="7175" width="9.140625" style="50"/>
    <col min="7176" max="7176" width="11.140625" style="50" bestFit="1" customWidth="1"/>
    <col min="7177" max="7179" width="9.140625" style="50"/>
    <col min="7180" max="7180" width="7.140625" style="50" customWidth="1"/>
    <col min="7181" max="7424" width="9.140625" style="50"/>
    <col min="7425" max="7425" width="7.140625" style="50" customWidth="1"/>
    <col min="7426" max="7426" width="39.42578125" style="50" customWidth="1"/>
    <col min="7427" max="7427" width="8.42578125" style="50" customWidth="1"/>
    <col min="7428" max="7428" width="10.85546875" style="50" customWidth="1"/>
    <col min="7429" max="7429" width="11.7109375" style="50" customWidth="1"/>
    <col min="7430" max="7430" width="12.5703125" style="50" customWidth="1"/>
    <col min="7431" max="7431" width="9.140625" style="50"/>
    <col min="7432" max="7432" width="11.140625" style="50" bestFit="1" customWidth="1"/>
    <col min="7433" max="7435" width="9.140625" style="50"/>
    <col min="7436" max="7436" width="7.140625" style="50" customWidth="1"/>
    <col min="7437" max="7680" width="9.140625" style="50"/>
    <col min="7681" max="7681" width="7.140625" style="50" customWidth="1"/>
    <col min="7682" max="7682" width="39.42578125" style="50" customWidth="1"/>
    <col min="7683" max="7683" width="8.42578125" style="50" customWidth="1"/>
    <col min="7684" max="7684" width="10.85546875" style="50" customWidth="1"/>
    <col min="7685" max="7685" width="11.7109375" style="50" customWidth="1"/>
    <col min="7686" max="7686" width="12.5703125" style="50" customWidth="1"/>
    <col min="7687" max="7687" width="9.140625" style="50"/>
    <col min="7688" max="7688" width="11.140625" style="50" bestFit="1" customWidth="1"/>
    <col min="7689" max="7691" width="9.140625" style="50"/>
    <col min="7692" max="7692" width="7.140625" style="50" customWidth="1"/>
    <col min="7693" max="7936" width="9.140625" style="50"/>
    <col min="7937" max="7937" width="7.140625" style="50" customWidth="1"/>
    <col min="7938" max="7938" width="39.42578125" style="50" customWidth="1"/>
    <col min="7939" max="7939" width="8.42578125" style="50" customWidth="1"/>
    <col min="7940" max="7940" width="10.85546875" style="50" customWidth="1"/>
    <col min="7941" max="7941" width="11.7109375" style="50" customWidth="1"/>
    <col min="7942" max="7942" width="12.5703125" style="50" customWidth="1"/>
    <col min="7943" max="7943" width="9.140625" style="50"/>
    <col min="7944" max="7944" width="11.140625" style="50" bestFit="1" customWidth="1"/>
    <col min="7945" max="7947" width="9.140625" style="50"/>
    <col min="7948" max="7948" width="7.140625" style="50" customWidth="1"/>
    <col min="7949" max="8192" width="9.140625" style="50"/>
    <col min="8193" max="8193" width="7.140625" style="50" customWidth="1"/>
    <col min="8194" max="8194" width="39.42578125" style="50" customWidth="1"/>
    <col min="8195" max="8195" width="8.42578125" style="50" customWidth="1"/>
    <col min="8196" max="8196" width="10.85546875" style="50" customWidth="1"/>
    <col min="8197" max="8197" width="11.7109375" style="50" customWidth="1"/>
    <col min="8198" max="8198" width="12.5703125" style="50" customWidth="1"/>
    <col min="8199" max="8199" width="9.140625" style="50"/>
    <col min="8200" max="8200" width="11.140625" style="50" bestFit="1" customWidth="1"/>
    <col min="8201" max="8203" width="9.140625" style="50"/>
    <col min="8204" max="8204" width="7.140625" style="50" customWidth="1"/>
    <col min="8205" max="8448" width="9.140625" style="50"/>
    <col min="8449" max="8449" width="7.140625" style="50" customWidth="1"/>
    <col min="8450" max="8450" width="39.42578125" style="50" customWidth="1"/>
    <col min="8451" max="8451" width="8.42578125" style="50" customWidth="1"/>
    <col min="8452" max="8452" width="10.85546875" style="50" customWidth="1"/>
    <col min="8453" max="8453" width="11.7109375" style="50" customWidth="1"/>
    <col min="8454" max="8454" width="12.5703125" style="50" customWidth="1"/>
    <col min="8455" max="8455" width="9.140625" style="50"/>
    <col min="8456" max="8456" width="11.140625" style="50" bestFit="1" customWidth="1"/>
    <col min="8457" max="8459" width="9.140625" style="50"/>
    <col min="8460" max="8460" width="7.140625" style="50" customWidth="1"/>
    <col min="8461" max="8704" width="9.140625" style="50"/>
    <col min="8705" max="8705" width="7.140625" style="50" customWidth="1"/>
    <col min="8706" max="8706" width="39.42578125" style="50" customWidth="1"/>
    <col min="8707" max="8707" width="8.42578125" style="50" customWidth="1"/>
    <col min="8708" max="8708" width="10.85546875" style="50" customWidth="1"/>
    <col min="8709" max="8709" width="11.7109375" style="50" customWidth="1"/>
    <col min="8710" max="8710" width="12.5703125" style="50" customWidth="1"/>
    <col min="8711" max="8711" width="9.140625" style="50"/>
    <col min="8712" max="8712" width="11.140625" style="50" bestFit="1" customWidth="1"/>
    <col min="8713" max="8715" width="9.140625" style="50"/>
    <col min="8716" max="8716" width="7.140625" style="50" customWidth="1"/>
    <col min="8717" max="8960" width="9.140625" style="50"/>
    <col min="8961" max="8961" width="7.140625" style="50" customWidth="1"/>
    <col min="8962" max="8962" width="39.42578125" style="50" customWidth="1"/>
    <col min="8963" max="8963" width="8.42578125" style="50" customWidth="1"/>
    <col min="8964" max="8964" width="10.85546875" style="50" customWidth="1"/>
    <col min="8965" max="8965" width="11.7109375" style="50" customWidth="1"/>
    <col min="8966" max="8966" width="12.5703125" style="50" customWidth="1"/>
    <col min="8967" max="8967" width="9.140625" style="50"/>
    <col min="8968" max="8968" width="11.140625" style="50" bestFit="1" customWidth="1"/>
    <col min="8969" max="8971" width="9.140625" style="50"/>
    <col min="8972" max="8972" width="7.140625" style="50" customWidth="1"/>
    <col min="8973" max="9216" width="9.140625" style="50"/>
    <col min="9217" max="9217" width="7.140625" style="50" customWidth="1"/>
    <col min="9218" max="9218" width="39.42578125" style="50" customWidth="1"/>
    <col min="9219" max="9219" width="8.42578125" style="50" customWidth="1"/>
    <col min="9220" max="9220" width="10.85546875" style="50" customWidth="1"/>
    <col min="9221" max="9221" width="11.7109375" style="50" customWidth="1"/>
    <col min="9222" max="9222" width="12.5703125" style="50" customWidth="1"/>
    <col min="9223" max="9223" width="9.140625" style="50"/>
    <col min="9224" max="9224" width="11.140625" style="50" bestFit="1" customWidth="1"/>
    <col min="9225" max="9227" width="9.140625" style="50"/>
    <col min="9228" max="9228" width="7.140625" style="50" customWidth="1"/>
    <col min="9229" max="9472" width="9.140625" style="50"/>
    <col min="9473" max="9473" width="7.140625" style="50" customWidth="1"/>
    <col min="9474" max="9474" width="39.42578125" style="50" customWidth="1"/>
    <col min="9475" max="9475" width="8.42578125" style="50" customWidth="1"/>
    <col min="9476" max="9476" width="10.85546875" style="50" customWidth="1"/>
    <col min="9477" max="9477" width="11.7109375" style="50" customWidth="1"/>
    <col min="9478" max="9478" width="12.5703125" style="50" customWidth="1"/>
    <col min="9479" max="9479" width="9.140625" style="50"/>
    <col min="9480" max="9480" width="11.140625" style="50" bestFit="1" customWidth="1"/>
    <col min="9481" max="9483" width="9.140625" style="50"/>
    <col min="9484" max="9484" width="7.140625" style="50" customWidth="1"/>
    <col min="9485" max="9728" width="9.140625" style="50"/>
    <col min="9729" max="9729" width="7.140625" style="50" customWidth="1"/>
    <col min="9730" max="9730" width="39.42578125" style="50" customWidth="1"/>
    <col min="9731" max="9731" width="8.42578125" style="50" customWidth="1"/>
    <col min="9732" max="9732" width="10.85546875" style="50" customWidth="1"/>
    <col min="9733" max="9733" width="11.7109375" style="50" customWidth="1"/>
    <col min="9734" max="9734" width="12.5703125" style="50" customWidth="1"/>
    <col min="9735" max="9735" width="9.140625" style="50"/>
    <col min="9736" max="9736" width="11.140625" style="50" bestFit="1" customWidth="1"/>
    <col min="9737" max="9739" width="9.140625" style="50"/>
    <col min="9740" max="9740" width="7.140625" style="50" customWidth="1"/>
    <col min="9741" max="9984" width="9.140625" style="50"/>
    <col min="9985" max="9985" width="7.140625" style="50" customWidth="1"/>
    <col min="9986" max="9986" width="39.42578125" style="50" customWidth="1"/>
    <col min="9987" max="9987" width="8.42578125" style="50" customWidth="1"/>
    <col min="9988" max="9988" width="10.85546875" style="50" customWidth="1"/>
    <col min="9989" max="9989" width="11.7109375" style="50" customWidth="1"/>
    <col min="9990" max="9990" width="12.5703125" style="50" customWidth="1"/>
    <col min="9991" max="9991" width="9.140625" style="50"/>
    <col min="9992" max="9992" width="11.140625" style="50" bestFit="1" customWidth="1"/>
    <col min="9993" max="9995" width="9.140625" style="50"/>
    <col min="9996" max="9996" width="7.140625" style="50" customWidth="1"/>
    <col min="9997" max="10240" width="9.140625" style="50"/>
    <col min="10241" max="10241" width="7.140625" style="50" customWidth="1"/>
    <col min="10242" max="10242" width="39.42578125" style="50" customWidth="1"/>
    <col min="10243" max="10243" width="8.42578125" style="50" customWidth="1"/>
    <col min="10244" max="10244" width="10.85546875" style="50" customWidth="1"/>
    <col min="10245" max="10245" width="11.7109375" style="50" customWidth="1"/>
    <col min="10246" max="10246" width="12.5703125" style="50" customWidth="1"/>
    <col min="10247" max="10247" width="9.140625" style="50"/>
    <col min="10248" max="10248" width="11.140625" style="50" bestFit="1" customWidth="1"/>
    <col min="10249" max="10251" width="9.140625" style="50"/>
    <col min="10252" max="10252" width="7.140625" style="50" customWidth="1"/>
    <col min="10253" max="10496" width="9.140625" style="50"/>
    <col min="10497" max="10497" width="7.140625" style="50" customWidth="1"/>
    <col min="10498" max="10498" width="39.42578125" style="50" customWidth="1"/>
    <col min="10499" max="10499" width="8.42578125" style="50" customWidth="1"/>
    <col min="10500" max="10500" width="10.85546875" style="50" customWidth="1"/>
    <col min="10501" max="10501" width="11.7109375" style="50" customWidth="1"/>
    <col min="10502" max="10502" width="12.5703125" style="50" customWidth="1"/>
    <col min="10503" max="10503" width="9.140625" style="50"/>
    <col min="10504" max="10504" width="11.140625" style="50" bestFit="1" customWidth="1"/>
    <col min="10505" max="10507" width="9.140625" style="50"/>
    <col min="10508" max="10508" width="7.140625" style="50" customWidth="1"/>
    <col min="10509" max="10752" width="9.140625" style="50"/>
    <col min="10753" max="10753" width="7.140625" style="50" customWidth="1"/>
    <col min="10754" max="10754" width="39.42578125" style="50" customWidth="1"/>
    <col min="10755" max="10755" width="8.42578125" style="50" customWidth="1"/>
    <col min="10756" max="10756" width="10.85546875" style="50" customWidth="1"/>
    <col min="10757" max="10757" width="11.7109375" style="50" customWidth="1"/>
    <col min="10758" max="10758" width="12.5703125" style="50" customWidth="1"/>
    <col min="10759" max="10759" width="9.140625" style="50"/>
    <col min="10760" max="10760" width="11.140625" style="50" bestFit="1" customWidth="1"/>
    <col min="10761" max="10763" width="9.140625" style="50"/>
    <col min="10764" max="10764" width="7.140625" style="50" customWidth="1"/>
    <col min="10765" max="11008" width="9.140625" style="50"/>
    <col min="11009" max="11009" width="7.140625" style="50" customWidth="1"/>
    <col min="11010" max="11010" width="39.42578125" style="50" customWidth="1"/>
    <col min="11011" max="11011" width="8.42578125" style="50" customWidth="1"/>
    <col min="11012" max="11012" width="10.85546875" style="50" customWidth="1"/>
    <col min="11013" max="11013" width="11.7109375" style="50" customWidth="1"/>
    <col min="11014" max="11014" width="12.5703125" style="50" customWidth="1"/>
    <col min="11015" max="11015" width="9.140625" style="50"/>
    <col min="11016" max="11016" width="11.140625" style="50" bestFit="1" customWidth="1"/>
    <col min="11017" max="11019" width="9.140625" style="50"/>
    <col min="11020" max="11020" width="7.140625" style="50" customWidth="1"/>
    <col min="11021" max="11264" width="9.140625" style="50"/>
    <col min="11265" max="11265" width="7.140625" style="50" customWidth="1"/>
    <col min="11266" max="11266" width="39.42578125" style="50" customWidth="1"/>
    <col min="11267" max="11267" width="8.42578125" style="50" customWidth="1"/>
    <col min="11268" max="11268" width="10.85546875" style="50" customWidth="1"/>
    <col min="11269" max="11269" width="11.7109375" style="50" customWidth="1"/>
    <col min="11270" max="11270" width="12.5703125" style="50" customWidth="1"/>
    <col min="11271" max="11271" width="9.140625" style="50"/>
    <col min="11272" max="11272" width="11.140625" style="50" bestFit="1" customWidth="1"/>
    <col min="11273" max="11275" width="9.140625" style="50"/>
    <col min="11276" max="11276" width="7.140625" style="50" customWidth="1"/>
    <col min="11277" max="11520" width="9.140625" style="50"/>
    <col min="11521" max="11521" width="7.140625" style="50" customWidth="1"/>
    <col min="11522" max="11522" width="39.42578125" style="50" customWidth="1"/>
    <col min="11523" max="11523" width="8.42578125" style="50" customWidth="1"/>
    <col min="11524" max="11524" width="10.85546875" style="50" customWidth="1"/>
    <col min="11525" max="11525" width="11.7109375" style="50" customWidth="1"/>
    <col min="11526" max="11526" width="12.5703125" style="50" customWidth="1"/>
    <col min="11527" max="11527" width="9.140625" style="50"/>
    <col min="11528" max="11528" width="11.140625" style="50" bestFit="1" customWidth="1"/>
    <col min="11529" max="11531" width="9.140625" style="50"/>
    <col min="11532" max="11532" width="7.140625" style="50" customWidth="1"/>
    <col min="11533" max="11776" width="9.140625" style="50"/>
    <col min="11777" max="11777" width="7.140625" style="50" customWidth="1"/>
    <col min="11778" max="11778" width="39.42578125" style="50" customWidth="1"/>
    <col min="11779" max="11779" width="8.42578125" style="50" customWidth="1"/>
    <col min="11780" max="11780" width="10.85546875" style="50" customWidth="1"/>
    <col min="11781" max="11781" width="11.7109375" style="50" customWidth="1"/>
    <col min="11782" max="11782" width="12.5703125" style="50" customWidth="1"/>
    <col min="11783" max="11783" width="9.140625" style="50"/>
    <col min="11784" max="11784" width="11.140625" style="50" bestFit="1" customWidth="1"/>
    <col min="11785" max="11787" width="9.140625" style="50"/>
    <col min="11788" max="11788" width="7.140625" style="50" customWidth="1"/>
    <col min="11789" max="12032" width="9.140625" style="50"/>
    <col min="12033" max="12033" width="7.140625" style="50" customWidth="1"/>
    <col min="12034" max="12034" width="39.42578125" style="50" customWidth="1"/>
    <col min="12035" max="12035" width="8.42578125" style="50" customWidth="1"/>
    <col min="12036" max="12036" width="10.85546875" style="50" customWidth="1"/>
    <col min="12037" max="12037" width="11.7109375" style="50" customWidth="1"/>
    <col min="12038" max="12038" width="12.5703125" style="50" customWidth="1"/>
    <col min="12039" max="12039" width="9.140625" style="50"/>
    <col min="12040" max="12040" width="11.140625" style="50" bestFit="1" customWidth="1"/>
    <col min="12041" max="12043" width="9.140625" style="50"/>
    <col min="12044" max="12044" width="7.140625" style="50" customWidth="1"/>
    <col min="12045" max="12288" width="9.140625" style="50"/>
    <col min="12289" max="12289" width="7.140625" style="50" customWidth="1"/>
    <col min="12290" max="12290" width="39.42578125" style="50" customWidth="1"/>
    <col min="12291" max="12291" width="8.42578125" style="50" customWidth="1"/>
    <col min="12292" max="12292" width="10.85546875" style="50" customWidth="1"/>
    <col min="12293" max="12293" width="11.7109375" style="50" customWidth="1"/>
    <col min="12294" max="12294" width="12.5703125" style="50" customWidth="1"/>
    <col min="12295" max="12295" width="9.140625" style="50"/>
    <col min="12296" max="12296" width="11.140625" style="50" bestFit="1" customWidth="1"/>
    <col min="12297" max="12299" width="9.140625" style="50"/>
    <col min="12300" max="12300" width="7.140625" style="50" customWidth="1"/>
    <col min="12301" max="12544" width="9.140625" style="50"/>
    <col min="12545" max="12545" width="7.140625" style="50" customWidth="1"/>
    <col min="12546" max="12546" width="39.42578125" style="50" customWidth="1"/>
    <col min="12547" max="12547" width="8.42578125" style="50" customWidth="1"/>
    <col min="12548" max="12548" width="10.85546875" style="50" customWidth="1"/>
    <col min="12549" max="12549" width="11.7109375" style="50" customWidth="1"/>
    <col min="12550" max="12550" width="12.5703125" style="50" customWidth="1"/>
    <col min="12551" max="12551" width="9.140625" style="50"/>
    <col min="12552" max="12552" width="11.140625" style="50" bestFit="1" customWidth="1"/>
    <col min="12553" max="12555" width="9.140625" style="50"/>
    <col min="12556" max="12556" width="7.140625" style="50" customWidth="1"/>
    <col min="12557" max="12800" width="9.140625" style="50"/>
    <col min="12801" max="12801" width="7.140625" style="50" customWidth="1"/>
    <col min="12802" max="12802" width="39.42578125" style="50" customWidth="1"/>
    <col min="12803" max="12803" width="8.42578125" style="50" customWidth="1"/>
    <col min="12804" max="12804" width="10.85546875" style="50" customWidth="1"/>
    <col min="12805" max="12805" width="11.7109375" style="50" customWidth="1"/>
    <col min="12806" max="12806" width="12.5703125" style="50" customWidth="1"/>
    <col min="12807" max="12807" width="9.140625" style="50"/>
    <col min="12808" max="12808" width="11.140625" style="50" bestFit="1" customWidth="1"/>
    <col min="12809" max="12811" width="9.140625" style="50"/>
    <col min="12812" max="12812" width="7.140625" style="50" customWidth="1"/>
    <col min="12813" max="13056" width="9.140625" style="50"/>
    <col min="13057" max="13057" width="7.140625" style="50" customWidth="1"/>
    <col min="13058" max="13058" width="39.42578125" style="50" customWidth="1"/>
    <col min="13059" max="13059" width="8.42578125" style="50" customWidth="1"/>
    <col min="13060" max="13060" width="10.85546875" style="50" customWidth="1"/>
    <col min="13061" max="13061" width="11.7109375" style="50" customWidth="1"/>
    <col min="13062" max="13062" width="12.5703125" style="50" customWidth="1"/>
    <col min="13063" max="13063" width="9.140625" style="50"/>
    <col min="13064" max="13064" width="11.140625" style="50" bestFit="1" customWidth="1"/>
    <col min="13065" max="13067" width="9.140625" style="50"/>
    <col min="13068" max="13068" width="7.140625" style="50" customWidth="1"/>
    <col min="13069" max="13312" width="9.140625" style="50"/>
    <col min="13313" max="13313" width="7.140625" style="50" customWidth="1"/>
    <col min="13314" max="13314" width="39.42578125" style="50" customWidth="1"/>
    <col min="13315" max="13315" width="8.42578125" style="50" customWidth="1"/>
    <col min="13316" max="13316" width="10.85546875" style="50" customWidth="1"/>
    <col min="13317" max="13317" width="11.7109375" style="50" customWidth="1"/>
    <col min="13318" max="13318" width="12.5703125" style="50" customWidth="1"/>
    <col min="13319" max="13319" width="9.140625" style="50"/>
    <col min="13320" max="13320" width="11.140625" style="50" bestFit="1" customWidth="1"/>
    <col min="13321" max="13323" width="9.140625" style="50"/>
    <col min="13324" max="13324" width="7.140625" style="50" customWidth="1"/>
    <col min="13325" max="13568" width="9.140625" style="50"/>
    <col min="13569" max="13569" width="7.140625" style="50" customWidth="1"/>
    <col min="13570" max="13570" width="39.42578125" style="50" customWidth="1"/>
    <col min="13571" max="13571" width="8.42578125" style="50" customWidth="1"/>
    <col min="13572" max="13572" width="10.85546875" style="50" customWidth="1"/>
    <col min="13573" max="13573" width="11.7109375" style="50" customWidth="1"/>
    <col min="13574" max="13574" width="12.5703125" style="50" customWidth="1"/>
    <col min="13575" max="13575" width="9.140625" style="50"/>
    <col min="13576" max="13576" width="11.140625" style="50" bestFit="1" customWidth="1"/>
    <col min="13577" max="13579" width="9.140625" style="50"/>
    <col min="13580" max="13580" width="7.140625" style="50" customWidth="1"/>
    <col min="13581" max="13824" width="9.140625" style="50"/>
    <col min="13825" max="13825" width="7.140625" style="50" customWidth="1"/>
    <col min="13826" max="13826" width="39.42578125" style="50" customWidth="1"/>
    <col min="13827" max="13827" width="8.42578125" style="50" customWidth="1"/>
    <col min="13828" max="13828" width="10.85546875" style="50" customWidth="1"/>
    <col min="13829" max="13829" width="11.7109375" style="50" customWidth="1"/>
    <col min="13830" max="13830" width="12.5703125" style="50" customWidth="1"/>
    <col min="13831" max="13831" width="9.140625" style="50"/>
    <col min="13832" max="13832" width="11.140625" style="50" bestFit="1" customWidth="1"/>
    <col min="13833" max="13835" width="9.140625" style="50"/>
    <col min="13836" max="13836" width="7.140625" style="50" customWidth="1"/>
    <col min="13837" max="14080" width="9.140625" style="50"/>
    <col min="14081" max="14081" width="7.140625" style="50" customWidth="1"/>
    <col min="14082" max="14082" width="39.42578125" style="50" customWidth="1"/>
    <col min="14083" max="14083" width="8.42578125" style="50" customWidth="1"/>
    <col min="14084" max="14084" width="10.85546875" style="50" customWidth="1"/>
    <col min="14085" max="14085" width="11.7109375" style="50" customWidth="1"/>
    <col min="14086" max="14086" width="12.5703125" style="50" customWidth="1"/>
    <col min="14087" max="14087" width="9.140625" style="50"/>
    <col min="14088" max="14088" width="11.140625" style="50" bestFit="1" customWidth="1"/>
    <col min="14089" max="14091" width="9.140625" style="50"/>
    <col min="14092" max="14092" width="7.140625" style="50" customWidth="1"/>
    <col min="14093" max="14336" width="9.140625" style="50"/>
    <col min="14337" max="14337" width="7.140625" style="50" customWidth="1"/>
    <col min="14338" max="14338" width="39.42578125" style="50" customWidth="1"/>
    <col min="14339" max="14339" width="8.42578125" style="50" customWidth="1"/>
    <col min="14340" max="14340" width="10.85546875" style="50" customWidth="1"/>
    <col min="14341" max="14341" width="11.7109375" style="50" customWidth="1"/>
    <col min="14342" max="14342" width="12.5703125" style="50" customWidth="1"/>
    <col min="14343" max="14343" width="9.140625" style="50"/>
    <col min="14344" max="14344" width="11.140625" style="50" bestFit="1" customWidth="1"/>
    <col min="14345" max="14347" width="9.140625" style="50"/>
    <col min="14348" max="14348" width="7.140625" style="50" customWidth="1"/>
    <col min="14349" max="14592" width="9.140625" style="50"/>
    <col min="14593" max="14593" width="7.140625" style="50" customWidth="1"/>
    <col min="14594" max="14594" width="39.42578125" style="50" customWidth="1"/>
    <col min="14595" max="14595" width="8.42578125" style="50" customWidth="1"/>
    <col min="14596" max="14596" width="10.85546875" style="50" customWidth="1"/>
    <col min="14597" max="14597" width="11.7109375" style="50" customWidth="1"/>
    <col min="14598" max="14598" width="12.5703125" style="50" customWidth="1"/>
    <col min="14599" max="14599" width="9.140625" style="50"/>
    <col min="14600" max="14600" width="11.140625" style="50" bestFit="1" customWidth="1"/>
    <col min="14601" max="14603" width="9.140625" style="50"/>
    <col min="14604" max="14604" width="7.140625" style="50" customWidth="1"/>
    <col min="14605" max="14848" width="9.140625" style="50"/>
    <col min="14849" max="14849" width="7.140625" style="50" customWidth="1"/>
    <col min="14850" max="14850" width="39.42578125" style="50" customWidth="1"/>
    <col min="14851" max="14851" width="8.42578125" style="50" customWidth="1"/>
    <col min="14852" max="14852" width="10.85546875" style="50" customWidth="1"/>
    <col min="14853" max="14853" width="11.7109375" style="50" customWidth="1"/>
    <col min="14854" max="14854" width="12.5703125" style="50" customWidth="1"/>
    <col min="14855" max="14855" width="9.140625" style="50"/>
    <col min="14856" max="14856" width="11.140625" style="50" bestFit="1" customWidth="1"/>
    <col min="14857" max="14859" width="9.140625" style="50"/>
    <col min="14860" max="14860" width="7.140625" style="50" customWidth="1"/>
    <col min="14861" max="15104" width="9.140625" style="50"/>
    <col min="15105" max="15105" width="7.140625" style="50" customWidth="1"/>
    <col min="15106" max="15106" width="39.42578125" style="50" customWidth="1"/>
    <col min="15107" max="15107" width="8.42578125" style="50" customWidth="1"/>
    <col min="15108" max="15108" width="10.85546875" style="50" customWidth="1"/>
    <col min="15109" max="15109" width="11.7109375" style="50" customWidth="1"/>
    <col min="15110" max="15110" width="12.5703125" style="50" customWidth="1"/>
    <col min="15111" max="15111" width="9.140625" style="50"/>
    <col min="15112" max="15112" width="11.140625" style="50" bestFit="1" customWidth="1"/>
    <col min="15113" max="15115" width="9.140625" style="50"/>
    <col min="15116" max="15116" width="7.140625" style="50" customWidth="1"/>
    <col min="15117" max="15360" width="9.140625" style="50"/>
    <col min="15361" max="15361" width="7.140625" style="50" customWidth="1"/>
    <col min="15362" max="15362" width="39.42578125" style="50" customWidth="1"/>
    <col min="15363" max="15363" width="8.42578125" style="50" customWidth="1"/>
    <col min="15364" max="15364" width="10.85546875" style="50" customWidth="1"/>
    <col min="15365" max="15365" width="11.7109375" style="50" customWidth="1"/>
    <col min="15366" max="15366" width="12.5703125" style="50" customWidth="1"/>
    <col min="15367" max="15367" width="9.140625" style="50"/>
    <col min="15368" max="15368" width="11.140625" style="50" bestFit="1" customWidth="1"/>
    <col min="15369" max="15371" width="9.140625" style="50"/>
    <col min="15372" max="15372" width="7.140625" style="50" customWidth="1"/>
    <col min="15373" max="15616" width="9.140625" style="50"/>
    <col min="15617" max="15617" width="7.140625" style="50" customWidth="1"/>
    <col min="15618" max="15618" width="39.42578125" style="50" customWidth="1"/>
    <col min="15619" max="15619" width="8.42578125" style="50" customWidth="1"/>
    <col min="15620" max="15620" width="10.85546875" style="50" customWidth="1"/>
    <col min="15621" max="15621" width="11.7109375" style="50" customWidth="1"/>
    <col min="15622" max="15622" width="12.5703125" style="50" customWidth="1"/>
    <col min="15623" max="15623" width="9.140625" style="50"/>
    <col min="15624" max="15624" width="11.140625" style="50" bestFit="1" customWidth="1"/>
    <col min="15625" max="15627" width="9.140625" style="50"/>
    <col min="15628" max="15628" width="7.140625" style="50" customWidth="1"/>
    <col min="15629" max="15872" width="9.140625" style="50"/>
    <col min="15873" max="15873" width="7.140625" style="50" customWidth="1"/>
    <col min="15874" max="15874" width="39.42578125" style="50" customWidth="1"/>
    <col min="15875" max="15875" width="8.42578125" style="50" customWidth="1"/>
    <col min="15876" max="15876" width="10.85546875" style="50" customWidth="1"/>
    <col min="15877" max="15877" width="11.7109375" style="50" customWidth="1"/>
    <col min="15878" max="15878" width="12.5703125" style="50" customWidth="1"/>
    <col min="15879" max="15879" width="9.140625" style="50"/>
    <col min="15880" max="15880" width="11.140625" style="50" bestFit="1" customWidth="1"/>
    <col min="15881" max="15883" width="9.140625" style="50"/>
    <col min="15884" max="15884" width="7.140625" style="50" customWidth="1"/>
    <col min="15885" max="16128" width="9.140625" style="50"/>
    <col min="16129" max="16129" width="7.140625" style="50" customWidth="1"/>
    <col min="16130" max="16130" width="39.42578125" style="50" customWidth="1"/>
    <col min="16131" max="16131" width="8.42578125" style="50" customWidth="1"/>
    <col min="16132" max="16132" width="10.85546875" style="50" customWidth="1"/>
    <col min="16133" max="16133" width="11.7109375" style="50" customWidth="1"/>
    <col min="16134" max="16134" width="12.5703125" style="50" customWidth="1"/>
    <col min="16135" max="16135" width="9.140625" style="50"/>
    <col min="16136" max="16136" width="11.140625" style="50" bestFit="1" customWidth="1"/>
    <col min="16137" max="16139" width="9.140625" style="50"/>
    <col min="16140" max="16140" width="7.140625" style="50" customWidth="1"/>
    <col min="16141" max="16384" width="9.140625" style="50"/>
  </cols>
  <sheetData>
    <row r="1" spans="1:7">
      <c r="A1" s="79" t="s">
        <v>344</v>
      </c>
      <c r="B1" s="79" t="s">
        <v>345</v>
      </c>
    </row>
    <row r="2" spans="1:7">
      <c r="A2" s="79"/>
      <c r="B2" s="79"/>
    </row>
    <row r="3" spans="1:7" s="167" customFormat="1" ht="15">
      <c r="A3" s="209" t="s">
        <v>346</v>
      </c>
      <c r="B3" s="210"/>
      <c r="C3" s="211"/>
      <c r="D3" s="212"/>
      <c r="E3" s="402"/>
      <c r="F3" s="213"/>
    </row>
    <row r="4" spans="1:7" s="116" customFormat="1" ht="27" customHeight="1">
      <c r="A4" s="1213" t="s">
        <v>347</v>
      </c>
      <c r="B4" s="1214"/>
      <c r="C4" s="1214"/>
      <c r="D4" s="1214"/>
      <c r="E4" s="1214"/>
      <c r="F4" s="1215"/>
    </row>
    <row r="5" spans="1:7" s="116" customFormat="1" ht="28.5" customHeight="1">
      <c r="A5" s="1216" t="s">
        <v>348</v>
      </c>
      <c r="B5" s="1217"/>
      <c r="C5" s="1217"/>
      <c r="D5" s="1217"/>
      <c r="E5" s="1217"/>
      <c r="F5" s="1218"/>
    </row>
    <row r="6" spans="1:7" s="116" customFormat="1" ht="42.75" customHeight="1">
      <c r="A6" s="1216" t="s">
        <v>349</v>
      </c>
      <c r="B6" s="1217"/>
      <c r="C6" s="1217"/>
      <c r="D6" s="1217"/>
      <c r="E6" s="1217"/>
      <c r="F6" s="1218"/>
    </row>
    <row r="7" spans="1:7" s="214" customFormat="1" ht="27" customHeight="1">
      <c r="A7" s="1219" t="s">
        <v>350</v>
      </c>
      <c r="B7" s="1220"/>
      <c r="C7" s="1220"/>
      <c r="D7" s="1220"/>
      <c r="E7" s="1220"/>
      <c r="F7" s="1221"/>
    </row>
    <row r="8" spans="1:7" ht="21.75" customHeight="1">
      <c r="A8" s="79"/>
      <c r="B8" s="79"/>
    </row>
    <row r="9" spans="1:7">
      <c r="A9" s="79"/>
      <c r="B9" s="79"/>
    </row>
    <row r="10" spans="1:7" s="79" customFormat="1" ht="17.25" thickBot="1">
      <c r="A10" s="80"/>
      <c r="B10" s="80" t="s">
        <v>74</v>
      </c>
      <c r="C10" s="215" t="s">
        <v>75</v>
      </c>
      <c r="D10" s="215" t="s">
        <v>76</v>
      </c>
      <c r="E10" s="216" t="s">
        <v>77</v>
      </c>
      <c r="F10" s="216" t="s">
        <v>78</v>
      </c>
    </row>
    <row r="11" spans="1:7" ht="17.25" thickTop="1"/>
    <row r="12" spans="1:7" ht="133.5" customHeight="1">
      <c r="A12" s="119" t="s">
        <v>351</v>
      </c>
      <c r="B12" s="48" t="s">
        <v>352</v>
      </c>
      <c r="C12" s="86" t="s">
        <v>128</v>
      </c>
      <c r="D12" s="87">
        <v>1780</v>
      </c>
      <c r="E12" s="139"/>
      <c r="F12" s="139">
        <f>E12*D12</f>
        <v>0</v>
      </c>
      <c r="G12" s="109"/>
    </row>
    <row r="13" spans="1:7">
      <c r="B13" s="150"/>
      <c r="C13" s="150"/>
      <c r="D13" s="150"/>
      <c r="E13" s="217"/>
      <c r="F13" s="217"/>
    </row>
    <row r="14" spans="1:7" ht="69.75" customHeight="1">
      <c r="A14" s="119" t="s">
        <v>353</v>
      </c>
      <c r="B14" s="48" t="s">
        <v>354</v>
      </c>
      <c r="C14" s="86" t="s">
        <v>128</v>
      </c>
      <c r="D14" s="984">
        <v>1178</v>
      </c>
      <c r="E14" s="139"/>
      <c r="F14" s="139">
        <f>E14*D14</f>
        <v>0</v>
      </c>
      <c r="G14" s="109"/>
    </row>
    <row r="16" spans="1:7" ht="63.75">
      <c r="A16" s="119" t="s">
        <v>355</v>
      </c>
      <c r="B16" s="46" t="s">
        <v>356</v>
      </c>
      <c r="C16" s="86" t="s">
        <v>128</v>
      </c>
      <c r="D16" s="87">
        <v>936.67</v>
      </c>
      <c r="E16" s="139"/>
      <c r="F16" s="139">
        <f>E16*D16</f>
        <v>0</v>
      </c>
    </row>
    <row r="17" spans="1:7">
      <c r="A17" s="218"/>
      <c r="B17" s="219" t="s">
        <v>357</v>
      </c>
      <c r="C17" s="86"/>
      <c r="D17" s="87"/>
      <c r="E17" s="139"/>
      <c r="F17" s="139"/>
    </row>
    <row r="18" spans="1:7">
      <c r="A18" s="218"/>
      <c r="B18" s="46" t="s">
        <v>358</v>
      </c>
      <c r="G18" s="150"/>
    </row>
    <row r="19" spans="1:7" ht="38.25">
      <c r="B19" s="220" t="s">
        <v>359</v>
      </c>
      <c r="G19" s="150"/>
    </row>
    <row r="20" spans="1:7">
      <c r="B20" s="46" t="s">
        <v>360</v>
      </c>
      <c r="G20" s="109"/>
    </row>
    <row r="21" spans="1:7">
      <c r="A21" s="119"/>
      <c r="B21" s="46" t="s">
        <v>361</v>
      </c>
      <c r="C21" s="86"/>
      <c r="D21" s="87"/>
      <c r="E21" s="139"/>
      <c r="F21" s="139"/>
      <c r="G21" s="150"/>
    </row>
    <row r="22" spans="1:7">
      <c r="A22" s="84"/>
      <c r="B22" s="46" t="s">
        <v>362</v>
      </c>
      <c r="C22" s="86"/>
      <c r="D22" s="87"/>
      <c r="E22" s="139"/>
      <c r="F22" s="139"/>
    </row>
    <row r="23" spans="1:7">
      <c r="A23" s="218"/>
      <c r="B23" s="46" t="s">
        <v>363</v>
      </c>
      <c r="C23" s="86"/>
      <c r="D23" s="87"/>
      <c r="E23" s="139"/>
      <c r="F23" s="139"/>
    </row>
    <row r="24" spans="1:7" ht="25.5">
      <c r="A24" s="218"/>
      <c r="B24" s="46" t="s">
        <v>364</v>
      </c>
    </row>
    <row r="26" spans="1:7" ht="25.5">
      <c r="A26" s="119" t="s">
        <v>365</v>
      </c>
      <c r="B26" s="46" t="s">
        <v>366</v>
      </c>
      <c r="C26" s="86" t="s">
        <v>128</v>
      </c>
      <c r="D26" s="87">
        <v>25.15</v>
      </c>
      <c r="E26" s="139"/>
      <c r="F26" s="139">
        <f>E26*D26</f>
        <v>0</v>
      </c>
    </row>
    <row r="27" spans="1:7">
      <c r="A27" s="119"/>
      <c r="B27" s="219" t="s">
        <v>367</v>
      </c>
      <c r="C27" s="86"/>
      <c r="D27" s="87"/>
      <c r="E27" s="139"/>
      <c r="F27" s="139"/>
    </row>
    <row r="28" spans="1:7">
      <c r="A28" s="218"/>
      <c r="B28" s="46" t="s">
        <v>358</v>
      </c>
    </row>
    <row r="29" spans="1:7">
      <c r="A29" s="221"/>
      <c r="B29" s="222" t="s">
        <v>368</v>
      </c>
    </row>
    <row r="30" spans="1:7">
      <c r="A30" s="221"/>
      <c r="B30" s="46" t="s">
        <v>360</v>
      </c>
    </row>
    <row r="31" spans="1:7">
      <c r="A31" s="221"/>
      <c r="B31" s="46" t="s">
        <v>362</v>
      </c>
      <c r="C31" s="86"/>
      <c r="D31" s="87"/>
      <c r="E31" s="139"/>
      <c r="F31" s="139"/>
    </row>
    <row r="32" spans="1:7" ht="25.5">
      <c r="A32" s="221"/>
      <c r="B32" s="46" t="s">
        <v>369</v>
      </c>
      <c r="C32" s="86"/>
      <c r="D32" s="87"/>
      <c r="E32" s="139"/>
      <c r="F32" s="139"/>
    </row>
    <row r="34" spans="1:6" ht="38.25">
      <c r="A34" s="119" t="s">
        <v>370</v>
      </c>
      <c r="B34" s="46" t="s">
        <v>371</v>
      </c>
      <c r="C34" s="86" t="s">
        <v>128</v>
      </c>
      <c r="D34" s="87">
        <v>54.7</v>
      </c>
      <c r="E34" s="139"/>
      <c r="F34" s="139">
        <f>E34*D34</f>
        <v>0</v>
      </c>
    </row>
    <row r="35" spans="1:6">
      <c r="A35" s="218"/>
      <c r="B35" s="219" t="s">
        <v>357</v>
      </c>
      <c r="C35" s="86"/>
      <c r="D35" s="87"/>
      <c r="E35" s="139"/>
      <c r="F35" s="139"/>
    </row>
    <row r="36" spans="1:6">
      <c r="A36" s="218"/>
      <c r="B36" s="46" t="s">
        <v>358</v>
      </c>
    </row>
    <row r="37" spans="1:6" ht="25.5">
      <c r="B37" s="220" t="s">
        <v>372</v>
      </c>
    </row>
    <row r="38" spans="1:6">
      <c r="B38" s="46" t="s">
        <v>360</v>
      </c>
    </row>
    <row r="39" spans="1:6">
      <c r="A39" s="119"/>
      <c r="B39" s="46" t="s">
        <v>361</v>
      </c>
      <c r="C39" s="86"/>
      <c r="D39" s="87"/>
      <c r="E39" s="139"/>
      <c r="F39" s="139"/>
    </row>
    <row r="40" spans="1:6">
      <c r="A40" s="84"/>
      <c r="B40" s="46" t="s">
        <v>362</v>
      </c>
      <c r="C40" s="86"/>
      <c r="D40" s="87"/>
      <c r="E40" s="139"/>
      <c r="F40" s="139"/>
    </row>
    <row r="41" spans="1:6">
      <c r="A41" s="218"/>
      <c r="B41" s="46" t="s">
        <v>363</v>
      </c>
      <c r="C41" s="86"/>
      <c r="D41" s="87"/>
      <c r="E41" s="139"/>
      <c r="F41" s="139"/>
    </row>
    <row r="42" spans="1:6" ht="25.5">
      <c r="A42" s="218"/>
      <c r="B42" s="46" t="s">
        <v>364</v>
      </c>
    </row>
    <row r="44" spans="1:6" ht="38.25">
      <c r="A44" s="119" t="s">
        <v>373</v>
      </c>
      <c r="B44" s="46" t="s">
        <v>374</v>
      </c>
      <c r="C44" s="86" t="s">
        <v>128</v>
      </c>
      <c r="D44" s="87">
        <v>10.71</v>
      </c>
      <c r="E44" s="139"/>
      <c r="F44" s="139">
        <f>E44*D44</f>
        <v>0</v>
      </c>
    </row>
    <row r="45" spans="1:6">
      <c r="A45" s="218"/>
      <c r="B45" s="219" t="s">
        <v>357</v>
      </c>
      <c r="C45" s="86"/>
      <c r="D45" s="87"/>
      <c r="E45" s="139"/>
      <c r="F45" s="139"/>
    </row>
    <row r="46" spans="1:6">
      <c r="A46" s="218"/>
      <c r="B46" s="46" t="s">
        <v>358</v>
      </c>
    </row>
    <row r="47" spans="1:6" ht="38.25">
      <c r="B47" s="220" t="s">
        <v>359</v>
      </c>
    </row>
    <row r="48" spans="1:6">
      <c r="B48" s="46" t="s">
        <v>360</v>
      </c>
    </row>
    <row r="49" spans="1:7">
      <c r="A49" s="119"/>
      <c r="B49" s="46" t="s">
        <v>361</v>
      </c>
      <c r="C49" s="86"/>
      <c r="D49" s="87"/>
      <c r="E49" s="139"/>
      <c r="F49" s="139"/>
    </row>
    <row r="50" spans="1:7">
      <c r="A50" s="84"/>
      <c r="B50" s="46" t="s">
        <v>362</v>
      </c>
      <c r="C50" s="86"/>
      <c r="D50" s="87"/>
      <c r="E50" s="139"/>
      <c r="F50" s="139"/>
    </row>
    <row r="51" spans="1:7">
      <c r="A51" s="218"/>
      <c r="B51" s="46" t="s">
        <v>363</v>
      </c>
      <c r="C51" s="86"/>
      <c r="D51" s="87"/>
      <c r="E51" s="139"/>
      <c r="F51" s="139"/>
    </row>
    <row r="52" spans="1:7" ht="25.5">
      <c r="A52" s="218"/>
      <c r="B52" s="46" t="s">
        <v>364</v>
      </c>
    </row>
    <row r="54" spans="1:7" s="150" customFormat="1" ht="71.25" customHeight="1">
      <c r="A54" s="119" t="s">
        <v>375</v>
      </c>
      <c r="B54" s="46" t="s">
        <v>376</v>
      </c>
      <c r="C54" s="86" t="s">
        <v>128</v>
      </c>
      <c r="D54" s="87">
        <v>330.59</v>
      </c>
      <c r="E54" s="139"/>
      <c r="F54" s="139">
        <f>E54*D54</f>
        <v>0</v>
      </c>
      <c r="G54" s="50"/>
    </row>
    <row r="55" spans="1:7" s="150" customFormat="1" ht="21.75" customHeight="1">
      <c r="A55" s="218"/>
      <c r="B55" s="219" t="s">
        <v>357</v>
      </c>
      <c r="C55" s="86"/>
      <c r="D55" s="87"/>
      <c r="E55" s="139"/>
      <c r="F55" s="139"/>
      <c r="G55" s="50"/>
    </row>
    <row r="56" spans="1:7" s="150" customFormat="1" ht="242.25">
      <c r="A56" s="218"/>
      <c r="B56" s="46" t="s">
        <v>377</v>
      </c>
      <c r="C56" s="50"/>
      <c r="D56" s="50"/>
      <c r="E56" s="208"/>
      <c r="F56" s="208"/>
    </row>
    <row r="57" spans="1:7" s="150" customFormat="1" ht="7.5" customHeight="1">
      <c r="A57" s="221"/>
      <c r="B57" s="223"/>
      <c r="C57" s="86"/>
      <c r="D57" s="87"/>
      <c r="E57" s="139"/>
      <c r="F57" s="139"/>
    </row>
    <row r="58" spans="1:7" s="150" customFormat="1" ht="89.25">
      <c r="A58" s="224" t="s">
        <v>378</v>
      </c>
      <c r="B58" s="48" t="s">
        <v>379</v>
      </c>
      <c r="C58" s="86" t="s">
        <v>128</v>
      </c>
      <c r="D58" s="87">
        <v>10.4</v>
      </c>
      <c r="E58" s="139"/>
      <c r="F58" s="139">
        <f>E58*D58</f>
        <v>0</v>
      </c>
      <c r="G58" s="225"/>
    </row>
    <row r="59" spans="1:7" s="150" customFormat="1" ht="18.75" customHeight="1">
      <c r="E59" s="217"/>
      <c r="F59" s="217"/>
    </row>
    <row r="60" spans="1:7" s="150" customFormat="1" ht="38.25">
      <c r="A60" s="119" t="s">
        <v>380</v>
      </c>
      <c r="B60" s="46" t="s">
        <v>381</v>
      </c>
      <c r="C60" s="86" t="s">
        <v>128</v>
      </c>
      <c r="D60" s="87">
        <v>32.57</v>
      </c>
      <c r="E60" s="139"/>
      <c r="F60" s="139">
        <f>E60*D60</f>
        <v>0</v>
      </c>
      <c r="G60" s="50"/>
    </row>
    <row r="61" spans="1:7" s="150" customFormat="1">
      <c r="A61" s="218"/>
      <c r="B61" s="219" t="s">
        <v>357</v>
      </c>
      <c r="C61" s="86"/>
      <c r="D61" s="87"/>
      <c r="E61" s="139"/>
      <c r="F61" s="139"/>
      <c r="G61" s="50"/>
    </row>
    <row r="62" spans="1:7" s="150" customFormat="1">
      <c r="A62" s="218"/>
      <c r="B62" s="46" t="s">
        <v>358</v>
      </c>
      <c r="C62" s="50"/>
      <c r="D62" s="50"/>
      <c r="E62" s="208"/>
      <c r="F62" s="208"/>
      <c r="G62" s="50"/>
    </row>
    <row r="63" spans="1:7" s="150" customFormat="1" ht="38.25">
      <c r="A63" s="50"/>
      <c r="B63" s="220" t="s">
        <v>382</v>
      </c>
      <c r="C63" s="50"/>
      <c r="D63" s="50"/>
      <c r="E63" s="208"/>
      <c r="F63" s="208"/>
      <c r="G63" s="50"/>
    </row>
    <row r="64" spans="1:7" s="150" customFormat="1">
      <c r="A64" s="50"/>
      <c r="B64" s="46" t="s">
        <v>360</v>
      </c>
      <c r="C64" s="50"/>
      <c r="D64" s="50"/>
      <c r="E64" s="208"/>
      <c r="F64" s="208"/>
      <c r="G64" s="50"/>
    </row>
    <row r="65" spans="1:7" s="150" customFormat="1">
      <c r="A65" s="119"/>
      <c r="B65" s="46" t="s">
        <v>361</v>
      </c>
      <c r="C65" s="86"/>
      <c r="D65" s="87"/>
      <c r="E65" s="139"/>
      <c r="F65" s="139"/>
      <c r="G65" s="50"/>
    </row>
    <row r="66" spans="1:7" s="150" customFormat="1">
      <c r="A66" s="84"/>
      <c r="B66" s="46" t="s">
        <v>362</v>
      </c>
      <c r="C66" s="86"/>
      <c r="D66" s="87"/>
      <c r="E66" s="139"/>
      <c r="F66" s="139"/>
      <c r="G66" s="50"/>
    </row>
    <row r="67" spans="1:7" s="150" customFormat="1">
      <c r="A67" s="218"/>
      <c r="B67" s="46" t="s">
        <v>363</v>
      </c>
      <c r="C67" s="86"/>
      <c r="D67" s="87"/>
      <c r="E67" s="139"/>
      <c r="F67" s="139"/>
      <c r="G67" s="50"/>
    </row>
    <row r="68" spans="1:7" s="150" customFormat="1" ht="25.5">
      <c r="A68" s="218"/>
      <c r="B68" s="46" t="s">
        <v>364</v>
      </c>
      <c r="C68" s="50"/>
      <c r="D68" s="50"/>
      <c r="E68" s="208"/>
      <c r="F68" s="208"/>
      <c r="G68" s="50"/>
    </row>
    <row r="69" spans="1:7" s="150" customFormat="1">
      <c r="A69" s="218"/>
      <c r="B69" s="219"/>
      <c r="C69" s="86"/>
      <c r="D69" s="87"/>
      <c r="E69" s="139"/>
      <c r="F69" s="139"/>
      <c r="G69" s="50"/>
    </row>
    <row r="70" spans="1:7" s="150" customFormat="1" ht="38.25">
      <c r="A70" s="119" t="s">
        <v>383</v>
      </c>
      <c r="B70" s="46" t="s">
        <v>384</v>
      </c>
      <c r="C70" s="86" t="s">
        <v>128</v>
      </c>
      <c r="D70" s="87">
        <v>9.31</v>
      </c>
      <c r="E70" s="139"/>
      <c r="F70" s="139">
        <f>E70*D70</f>
        <v>0</v>
      </c>
    </row>
    <row r="71" spans="1:7" s="150" customFormat="1" ht="12.75">
      <c r="A71" s="218"/>
      <c r="B71" s="219" t="s">
        <v>357</v>
      </c>
      <c r="C71" s="86"/>
      <c r="D71" s="87"/>
      <c r="E71" s="139"/>
      <c r="F71" s="139"/>
    </row>
    <row r="72" spans="1:7" s="150" customFormat="1">
      <c r="A72" s="218"/>
      <c r="B72" s="46" t="s">
        <v>358</v>
      </c>
      <c r="C72" s="50"/>
      <c r="D72" s="50"/>
      <c r="E72" s="208"/>
      <c r="F72" s="208"/>
      <c r="G72" s="50"/>
    </row>
    <row r="73" spans="1:7" s="150" customFormat="1" ht="63.75">
      <c r="A73" s="50"/>
      <c r="B73" s="220" t="s">
        <v>385</v>
      </c>
      <c r="C73" s="50"/>
      <c r="D73" s="50"/>
      <c r="E73" s="208"/>
      <c r="F73" s="208"/>
      <c r="G73" s="50"/>
    </row>
    <row r="74" spans="1:7" s="150" customFormat="1">
      <c r="A74" s="50"/>
      <c r="B74" s="46" t="s">
        <v>360</v>
      </c>
      <c r="C74" s="50"/>
      <c r="D74" s="50"/>
      <c r="E74" s="208"/>
      <c r="F74" s="208"/>
    </row>
    <row r="75" spans="1:7" s="150" customFormat="1" ht="12.75">
      <c r="A75" s="119"/>
      <c r="B75" s="46" t="s">
        <v>361</v>
      </c>
      <c r="C75" s="86"/>
      <c r="D75" s="87"/>
      <c r="E75" s="139"/>
      <c r="F75" s="139"/>
    </row>
    <row r="76" spans="1:7" s="150" customFormat="1">
      <c r="A76" s="84"/>
      <c r="B76" s="46" t="s">
        <v>362</v>
      </c>
      <c r="C76" s="86"/>
      <c r="D76" s="87"/>
      <c r="E76" s="139"/>
      <c r="F76" s="139"/>
      <c r="G76" s="50"/>
    </row>
    <row r="77" spans="1:7" s="150" customFormat="1" ht="12.75">
      <c r="A77" s="218"/>
      <c r="B77" s="46" t="s">
        <v>363</v>
      </c>
      <c r="C77" s="86"/>
      <c r="D77" s="87"/>
      <c r="E77" s="139"/>
      <c r="F77" s="139"/>
    </row>
    <row r="78" spans="1:7" s="150" customFormat="1" ht="25.5">
      <c r="A78" s="218"/>
      <c r="B78" s="46" t="s">
        <v>364</v>
      </c>
      <c r="C78" s="50"/>
      <c r="D78" s="50"/>
      <c r="E78" s="208"/>
      <c r="F78" s="208"/>
    </row>
    <row r="79" spans="1:7" s="150" customFormat="1" ht="12.75">
      <c r="A79" s="221"/>
      <c r="B79" s="220"/>
      <c r="C79" s="86"/>
      <c r="D79" s="87"/>
      <c r="E79" s="139"/>
      <c r="F79" s="139"/>
    </row>
    <row r="80" spans="1:7" s="150" customFormat="1" ht="38.25">
      <c r="A80" s="119" t="s">
        <v>386</v>
      </c>
      <c r="B80" s="46" t="s">
        <v>387</v>
      </c>
      <c r="C80" s="86" t="s">
        <v>128</v>
      </c>
      <c r="D80" s="87">
        <v>41.11</v>
      </c>
      <c r="E80" s="139"/>
      <c r="F80" s="139">
        <f>E80*D80</f>
        <v>0</v>
      </c>
    </row>
    <row r="81" spans="1:6" s="150" customFormat="1" ht="12.75">
      <c r="A81" s="218"/>
      <c r="B81" s="219" t="s">
        <v>357</v>
      </c>
      <c r="C81" s="86"/>
      <c r="D81" s="87"/>
      <c r="E81" s="139"/>
      <c r="F81" s="139"/>
    </row>
    <row r="82" spans="1:6" s="150" customFormat="1">
      <c r="A82" s="218"/>
      <c r="B82" s="46" t="s">
        <v>358</v>
      </c>
      <c r="C82" s="50"/>
      <c r="D82" s="50"/>
      <c r="E82" s="208"/>
      <c r="F82" s="208"/>
    </row>
    <row r="83" spans="1:6" s="150" customFormat="1" ht="51">
      <c r="A83" s="50"/>
      <c r="B83" s="220" t="s">
        <v>388</v>
      </c>
      <c r="C83" s="50"/>
      <c r="D83" s="50"/>
      <c r="E83" s="208"/>
      <c r="F83" s="208"/>
    </row>
    <row r="84" spans="1:6" s="150" customFormat="1">
      <c r="A84" s="50"/>
      <c r="B84" s="46" t="s">
        <v>360</v>
      </c>
      <c r="C84" s="50"/>
      <c r="D84" s="50"/>
      <c r="E84" s="208"/>
      <c r="F84" s="208"/>
    </row>
    <row r="85" spans="1:6" s="150" customFormat="1" ht="12.75">
      <c r="A85" s="119"/>
      <c r="B85" s="46" t="s">
        <v>361</v>
      </c>
      <c r="C85" s="86"/>
      <c r="D85" s="87"/>
      <c r="E85" s="139"/>
      <c r="F85" s="139"/>
    </row>
    <row r="86" spans="1:6" s="150" customFormat="1" ht="12.75">
      <c r="A86" s="84"/>
      <c r="B86" s="46" t="s">
        <v>362</v>
      </c>
      <c r="C86" s="86"/>
      <c r="D86" s="87"/>
      <c r="E86" s="139"/>
      <c r="F86" s="139"/>
    </row>
    <row r="87" spans="1:6" s="150" customFormat="1" ht="12.75">
      <c r="A87" s="218"/>
      <c r="B87" s="46" t="s">
        <v>363</v>
      </c>
      <c r="C87" s="86"/>
      <c r="D87" s="87"/>
      <c r="E87" s="139"/>
      <c r="F87" s="139"/>
    </row>
    <row r="88" spans="1:6" s="150" customFormat="1" ht="25.5">
      <c r="A88" s="218"/>
      <c r="B88" s="46" t="s">
        <v>364</v>
      </c>
      <c r="C88" s="50"/>
      <c r="D88" s="50"/>
      <c r="E88" s="208"/>
      <c r="F88" s="208"/>
    </row>
    <row r="89" spans="1:6" s="150" customFormat="1" ht="12.75">
      <c r="A89" s="221"/>
      <c r="B89" s="220"/>
      <c r="C89" s="86"/>
      <c r="D89" s="87"/>
      <c r="E89" s="139"/>
      <c r="F89" s="139"/>
    </row>
    <row r="90" spans="1:6" s="150" customFormat="1" ht="51">
      <c r="A90" s="119" t="s">
        <v>389</v>
      </c>
      <c r="B90" s="46" t="s">
        <v>390</v>
      </c>
      <c r="C90" s="86" t="s">
        <v>128</v>
      </c>
      <c r="D90" s="87">
        <v>11.26</v>
      </c>
      <c r="E90" s="139"/>
      <c r="F90" s="139">
        <f>E90*D90</f>
        <v>0</v>
      </c>
    </row>
    <row r="91" spans="1:6" s="150" customFormat="1" ht="12.75">
      <c r="A91" s="218"/>
      <c r="B91" s="219" t="s">
        <v>357</v>
      </c>
      <c r="C91" s="86"/>
      <c r="D91" s="87"/>
      <c r="E91" s="139"/>
      <c r="F91" s="139"/>
    </row>
    <row r="92" spans="1:6" s="150" customFormat="1">
      <c r="A92" s="218"/>
      <c r="B92" s="46" t="s">
        <v>358</v>
      </c>
      <c r="C92" s="50"/>
      <c r="D92" s="50"/>
      <c r="E92" s="208"/>
      <c r="F92" s="208"/>
    </row>
    <row r="93" spans="1:6" s="150" customFormat="1" ht="51">
      <c r="A93" s="50"/>
      <c r="B93" s="220" t="s">
        <v>391</v>
      </c>
      <c r="C93" s="50"/>
      <c r="D93" s="50"/>
      <c r="E93" s="208"/>
      <c r="F93" s="208"/>
    </row>
    <row r="94" spans="1:6" s="150" customFormat="1">
      <c r="A94" s="50"/>
      <c r="B94" s="46" t="s">
        <v>360</v>
      </c>
      <c r="C94" s="50"/>
      <c r="D94" s="50"/>
      <c r="E94" s="208"/>
      <c r="F94" s="208"/>
    </row>
    <row r="95" spans="1:6" s="150" customFormat="1" ht="12.75">
      <c r="A95" s="119"/>
      <c r="B95" s="46" t="s">
        <v>361</v>
      </c>
      <c r="C95" s="86"/>
      <c r="D95" s="87"/>
      <c r="E95" s="139"/>
      <c r="F95" s="139"/>
    </row>
    <row r="96" spans="1:6" s="150" customFormat="1" ht="12.75">
      <c r="A96" s="84"/>
      <c r="B96" s="46" t="s">
        <v>362</v>
      </c>
      <c r="C96" s="86"/>
      <c r="D96" s="87"/>
      <c r="E96" s="139"/>
      <c r="F96" s="139"/>
    </row>
    <row r="97" spans="1:7" s="150" customFormat="1" ht="18" customHeight="1">
      <c r="A97" s="218"/>
      <c r="B97" s="46" t="s">
        <v>363</v>
      </c>
      <c r="C97" s="86"/>
      <c r="D97" s="87"/>
      <c r="E97" s="139"/>
      <c r="F97" s="139"/>
    </row>
    <row r="98" spans="1:7" s="150" customFormat="1" ht="25.5">
      <c r="A98" s="218"/>
      <c r="B98" s="46" t="s">
        <v>364</v>
      </c>
      <c r="C98" s="50"/>
      <c r="D98" s="50"/>
      <c r="E98" s="208"/>
      <c r="F98" s="208"/>
    </row>
    <row r="99" spans="1:7" s="150" customFormat="1">
      <c r="E99" s="217"/>
      <c r="F99" s="217"/>
      <c r="G99" s="50"/>
    </row>
    <row r="100" spans="1:7" s="150" customFormat="1" ht="51">
      <c r="A100" s="119" t="s">
        <v>392</v>
      </c>
      <c r="B100" s="46" t="s">
        <v>393</v>
      </c>
      <c r="C100" s="86" t="s">
        <v>128</v>
      </c>
      <c r="D100" s="87">
        <v>1.55</v>
      </c>
      <c r="E100" s="139"/>
      <c r="F100" s="139">
        <f>E100*D100</f>
        <v>0</v>
      </c>
      <c r="G100" s="50"/>
    </row>
    <row r="101" spans="1:7" s="150" customFormat="1">
      <c r="B101" s="219" t="s">
        <v>367</v>
      </c>
      <c r="C101" s="86"/>
      <c r="D101" s="87"/>
      <c r="E101" s="139"/>
      <c r="F101" s="139"/>
      <c r="G101" s="50"/>
    </row>
    <row r="102" spans="1:7" s="150" customFormat="1">
      <c r="B102" s="46" t="s">
        <v>358</v>
      </c>
      <c r="C102" s="50"/>
      <c r="D102" s="50"/>
      <c r="E102" s="208"/>
      <c r="F102" s="208"/>
      <c r="G102" s="50"/>
    </row>
    <row r="103" spans="1:7" s="150" customFormat="1">
      <c r="B103" s="222" t="s">
        <v>394</v>
      </c>
      <c r="C103" s="50"/>
      <c r="D103" s="50"/>
      <c r="E103" s="208"/>
      <c r="F103" s="208"/>
      <c r="G103" s="50"/>
    </row>
    <row r="104" spans="1:7" s="150" customFormat="1">
      <c r="B104" s="46" t="s">
        <v>360</v>
      </c>
      <c r="C104" s="50"/>
      <c r="D104" s="50"/>
      <c r="E104" s="208"/>
      <c r="F104" s="208"/>
      <c r="G104" s="50"/>
    </row>
    <row r="105" spans="1:7" s="150" customFormat="1">
      <c r="B105" s="46" t="s">
        <v>362</v>
      </c>
      <c r="C105" s="86"/>
      <c r="D105" s="87"/>
      <c r="E105" s="139"/>
      <c r="F105" s="139"/>
      <c r="G105" s="50"/>
    </row>
    <row r="106" spans="1:7" s="150" customFormat="1" ht="25.5">
      <c r="B106" s="46" t="s">
        <v>369</v>
      </c>
      <c r="C106" s="86"/>
      <c r="D106" s="87"/>
      <c r="E106" s="139"/>
      <c r="F106" s="139"/>
      <c r="G106" s="50"/>
    </row>
    <row r="107" spans="1:7" s="150" customFormat="1">
      <c r="E107" s="217"/>
      <c r="F107" s="217"/>
      <c r="G107" s="50"/>
    </row>
    <row r="108" spans="1:7" s="150" customFormat="1" ht="38.25">
      <c r="A108" s="119" t="s">
        <v>395</v>
      </c>
      <c r="B108" s="46" t="s">
        <v>396</v>
      </c>
      <c r="C108" s="86" t="s">
        <v>128</v>
      </c>
      <c r="D108" s="87">
        <v>7.91</v>
      </c>
      <c r="E108" s="139"/>
      <c r="F108" s="139">
        <f>E108*D108</f>
        <v>0</v>
      </c>
      <c r="G108" s="50"/>
    </row>
    <row r="109" spans="1:7" s="150" customFormat="1">
      <c r="A109" s="218"/>
      <c r="B109" s="219" t="s">
        <v>357</v>
      </c>
      <c r="C109" s="86"/>
      <c r="D109" s="87"/>
      <c r="E109" s="139"/>
      <c r="F109" s="139"/>
      <c r="G109" s="50"/>
    </row>
    <row r="110" spans="1:7" s="150" customFormat="1">
      <c r="A110" s="218"/>
      <c r="B110" s="46" t="s">
        <v>358</v>
      </c>
      <c r="C110" s="50"/>
      <c r="D110" s="50"/>
      <c r="E110" s="208"/>
      <c r="F110" s="208"/>
      <c r="G110" s="50"/>
    </row>
    <row r="111" spans="1:7" s="150" customFormat="1" ht="51">
      <c r="A111" s="50"/>
      <c r="B111" s="220" t="s">
        <v>397</v>
      </c>
      <c r="C111" s="50"/>
      <c r="D111" s="50"/>
      <c r="E111" s="208"/>
      <c r="F111" s="208"/>
      <c r="G111" s="50"/>
    </row>
    <row r="112" spans="1:7" s="150" customFormat="1">
      <c r="A112" s="50"/>
      <c r="B112" s="46" t="s">
        <v>360</v>
      </c>
      <c r="C112" s="50"/>
      <c r="D112" s="50"/>
      <c r="E112" s="208"/>
      <c r="F112" s="208"/>
      <c r="G112" s="50"/>
    </row>
    <row r="113" spans="1:7" s="150" customFormat="1">
      <c r="A113" s="119"/>
      <c r="B113" s="46" t="s">
        <v>361</v>
      </c>
      <c r="C113" s="86"/>
      <c r="D113" s="87"/>
      <c r="E113" s="139"/>
      <c r="F113" s="139"/>
      <c r="G113" s="50"/>
    </row>
    <row r="114" spans="1:7" s="150" customFormat="1">
      <c r="A114" s="84"/>
      <c r="B114" s="46" t="s">
        <v>362</v>
      </c>
      <c r="C114" s="86"/>
      <c r="D114" s="87"/>
      <c r="E114" s="139"/>
      <c r="F114" s="139"/>
      <c r="G114" s="50"/>
    </row>
    <row r="115" spans="1:7" s="150" customFormat="1">
      <c r="A115" s="218"/>
      <c r="B115" s="46" t="s">
        <v>363</v>
      </c>
      <c r="C115" s="86"/>
      <c r="D115" s="87"/>
      <c r="E115" s="139"/>
      <c r="F115" s="139"/>
      <c r="G115" s="50"/>
    </row>
    <row r="116" spans="1:7" s="150" customFormat="1" ht="25.5">
      <c r="A116" s="218"/>
      <c r="B116" s="46" t="s">
        <v>364</v>
      </c>
      <c r="C116" s="50"/>
      <c r="D116" s="50"/>
      <c r="E116" s="208"/>
      <c r="F116" s="208"/>
      <c r="G116" s="50"/>
    </row>
    <row r="117" spans="1:7" s="150" customFormat="1">
      <c r="E117" s="217"/>
      <c r="F117" s="217"/>
      <c r="G117" s="50"/>
    </row>
    <row r="118" spans="1:7" s="150" customFormat="1" ht="84" customHeight="1">
      <c r="A118" s="119" t="s">
        <v>398</v>
      </c>
      <c r="B118" s="46" t="s">
        <v>399</v>
      </c>
      <c r="C118" s="86" t="s">
        <v>128</v>
      </c>
      <c r="D118" s="984">
        <v>526</v>
      </c>
      <c r="E118" s="139"/>
      <c r="F118" s="139">
        <f>E118*D118</f>
        <v>0</v>
      </c>
    </row>
    <row r="119" spans="1:7" s="150" customFormat="1" ht="13.5" thickBot="1">
      <c r="A119" s="84"/>
      <c r="B119" s="46"/>
      <c r="C119" s="86"/>
      <c r="D119" s="126"/>
      <c r="E119" s="139"/>
      <c r="F119" s="139"/>
    </row>
    <row r="120" spans="1:7" s="79" customFormat="1" ht="17.25" thickBot="1">
      <c r="A120" s="103"/>
      <c r="B120" s="104" t="s">
        <v>400</v>
      </c>
      <c r="C120" s="226"/>
      <c r="D120" s="227"/>
      <c r="E120" s="228"/>
      <c r="F120" s="228">
        <f>SUM(F11:F119)</f>
        <v>0</v>
      </c>
    </row>
    <row r="121" spans="1:7" ht="17.25" thickTop="1">
      <c r="A121" s="98"/>
      <c r="B121" s="229"/>
      <c r="C121" s="230"/>
      <c r="D121" s="231"/>
      <c r="E121" s="232"/>
      <c r="F121" s="232"/>
    </row>
    <row r="122" spans="1:7">
      <c r="A122" s="98"/>
      <c r="B122" s="229"/>
      <c r="C122" s="230"/>
      <c r="D122" s="231"/>
      <c r="E122" s="232"/>
      <c r="F122" s="232"/>
    </row>
  </sheetData>
  <sheetProtection selectLockedCells="1" selectUnlockedCells="1"/>
  <mergeCells count="4">
    <mergeCell ref="A4:F4"/>
    <mergeCell ref="A5:F5"/>
    <mergeCell ref="A6:F6"/>
    <mergeCell ref="A7:F7"/>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GRADBENIH DEL
A/6.0 FASADERSKA DELA</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F116"/>
  <sheetViews>
    <sheetView view="pageBreakPreview" topLeftCell="A97" zoomScaleSheetLayoutView="100" workbookViewId="0">
      <selection activeCell="E112" sqref="E112"/>
    </sheetView>
  </sheetViews>
  <sheetFormatPr defaultRowHeight="16.5"/>
  <cols>
    <col min="1" max="1" width="7.140625" style="50" customWidth="1"/>
    <col min="2" max="2" width="39.42578125" style="1" customWidth="1"/>
    <col min="3" max="3" width="8.42578125" style="1" customWidth="1"/>
    <col min="4" max="4" width="11.42578125" style="1" customWidth="1"/>
    <col min="5" max="5" width="11.140625" style="57" customWidth="1"/>
    <col min="6" max="6" width="12.28515625" style="57" customWidth="1"/>
    <col min="7" max="7" width="9.140625" style="1"/>
    <col min="8" max="8" width="10.5703125" style="1" bestFit="1" customWidth="1"/>
    <col min="9" max="11" width="9.140625" style="1"/>
    <col min="12" max="12" width="7.140625" style="1" customWidth="1"/>
    <col min="13" max="256" width="9.140625" style="1"/>
    <col min="257" max="257" width="7.140625" style="1" customWidth="1"/>
    <col min="258" max="258" width="39.42578125" style="1" customWidth="1"/>
    <col min="259" max="259" width="8.42578125" style="1" customWidth="1"/>
    <col min="260" max="260" width="11.42578125" style="1" customWidth="1"/>
    <col min="261" max="261" width="11.140625" style="1" customWidth="1"/>
    <col min="262" max="262" width="12.28515625" style="1" customWidth="1"/>
    <col min="263" max="263" width="9.140625" style="1"/>
    <col min="264" max="264" width="10.5703125" style="1" bestFit="1" customWidth="1"/>
    <col min="265" max="267" width="9.140625" style="1"/>
    <col min="268" max="268" width="7.140625" style="1" customWidth="1"/>
    <col min="269" max="512" width="9.140625" style="1"/>
    <col min="513" max="513" width="7.140625" style="1" customWidth="1"/>
    <col min="514" max="514" width="39.42578125" style="1" customWidth="1"/>
    <col min="515" max="515" width="8.42578125" style="1" customWidth="1"/>
    <col min="516" max="516" width="11.42578125" style="1" customWidth="1"/>
    <col min="517" max="517" width="11.140625" style="1" customWidth="1"/>
    <col min="518" max="518" width="12.28515625" style="1" customWidth="1"/>
    <col min="519" max="519" width="9.140625" style="1"/>
    <col min="520" max="520" width="10.5703125" style="1" bestFit="1" customWidth="1"/>
    <col min="521" max="523" width="9.140625" style="1"/>
    <col min="524" max="524" width="7.140625" style="1" customWidth="1"/>
    <col min="525" max="768" width="9.140625" style="1"/>
    <col min="769" max="769" width="7.140625" style="1" customWidth="1"/>
    <col min="770" max="770" width="39.42578125" style="1" customWidth="1"/>
    <col min="771" max="771" width="8.42578125" style="1" customWidth="1"/>
    <col min="772" max="772" width="11.42578125" style="1" customWidth="1"/>
    <col min="773" max="773" width="11.140625" style="1" customWidth="1"/>
    <col min="774" max="774" width="12.28515625" style="1" customWidth="1"/>
    <col min="775" max="775" width="9.140625" style="1"/>
    <col min="776" max="776" width="10.5703125" style="1" bestFit="1" customWidth="1"/>
    <col min="777" max="779" width="9.140625" style="1"/>
    <col min="780" max="780" width="7.140625" style="1" customWidth="1"/>
    <col min="781" max="1024" width="9.140625" style="1"/>
    <col min="1025" max="1025" width="7.140625" style="1" customWidth="1"/>
    <col min="1026" max="1026" width="39.42578125" style="1" customWidth="1"/>
    <col min="1027" max="1027" width="8.42578125" style="1" customWidth="1"/>
    <col min="1028" max="1028" width="11.42578125" style="1" customWidth="1"/>
    <col min="1029" max="1029" width="11.140625" style="1" customWidth="1"/>
    <col min="1030" max="1030" width="12.28515625" style="1" customWidth="1"/>
    <col min="1031" max="1031" width="9.140625" style="1"/>
    <col min="1032" max="1032" width="10.5703125" style="1" bestFit="1" customWidth="1"/>
    <col min="1033" max="1035" width="9.140625" style="1"/>
    <col min="1036" max="1036" width="7.140625" style="1" customWidth="1"/>
    <col min="1037" max="1280" width="9.140625" style="1"/>
    <col min="1281" max="1281" width="7.140625" style="1" customWidth="1"/>
    <col min="1282" max="1282" width="39.42578125" style="1" customWidth="1"/>
    <col min="1283" max="1283" width="8.42578125" style="1" customWidth="1"/>
    <col min="1284" max="1284" width="11.42578125" style="1" customWidth="1"/>
    <col min="1285" max="1285" width="11.140625" style="1" customWidth="1"/>
    <col min="1286" max="1286" width="12.28515625" style="1" customWidth="1"/>
    <col min="1287" max="1287" width="9.140625" style="1"/>
    <col min="1288" max="1288" width="10.5703125" style="1" bestFit="1" customWidth="1"/>
    <col min="1289" max="1291" width="9.140625" style="1"/>
    <col min="1292" max="1292" width="7.140625" style="1" customWidth="1"/>
    <col min="1293" max="1536" width="9.140625" style="1"/>
    <col min="1537" max="1537" width="7.140625" style="1" customWidth="1"/>
    <col min="1538" max="1538" width="39.42578125" style="1" customWidth="1"/>
    <col min="1539" max="1539" width="8.42578125" style="1" customWidth="1"/>
    <col min="1540" max="1540" width="11.42578125" style="1" customWidth="1"/>
    <col min="1541" max="1541" width="11.140625" style="1" customWidth="1"/>
    <col min="1542" max="1542" width="12.28515625" style="1" customWidth="1"/>
    <col min="1543" max="1543" width="9.140625" style="1"/>
    <col min="1544" max="1544" width="10.5703125" style="1" bestFit="1" customWidth="1"/>
    <col min="1545" max="1547" width="9.140625" style="1"/>
    <col min="1548" max="1548" width="7.140625" style="1" customWidth="1"/>
    <col min="1549" max="1792" width="9.140625" style="1"/>
    <col min="1793" max="1793" width="7.140625" style="1" customWidth="1"/>
    <col min="1794" max="1794" width="39.42578125" style="1" customWidth="1"/>
    <col min="1795" max="1795" width="8.42578125" style="1" customWidth="1"/>
    <col min="1796" max="1796" width="11.42578125" style="1" customWidth="1"/>
    <col min="1797" max="1797" width="11.140625" style="1" customWidth="1"/>
    <col min="1798" max="1798" width="12.28515625" style="1" customWidth="1"/>
    <col min="1799" max="1799" width="9.140625" style="1"/>
    <col min="1800" max="1800" width="10.5703125" style="1" bestFit="1" customWidth="1"/>
    <col min="1801" max="1803" width="9.140625" style="1"/>
    <col min="1804" max="1804" width="7.140625" style="1" customWidth="1"/>
    <col min="1805" max="2048" width="9.140625" style="1"/>
    <col min="2049" max="2049" width="7.140625" style="1" customWidth="1"/>
    <col min="2050" max="2050" width="39.42578125" style="1" customWidth="1"/>
    <col min="2051" max="2051" width="8.42578125" style="1" customWidth="1"/>
    <col min="2052" max="2052" width="11.42578125" style="1" customWidth="1"/>
    <col min="2053" max="2053" width="11.140625" style="1" customWidth="1"/>
    <col min="2054" max="2054" width="12.28515625" style="1" customWidth="1"/>
    <col min="2055" max="2055" width="9.140625" style="1"/>
    <col min="2056" max="2056" width="10.5703125" style="1" bestFit="1" customWidth="1"/>
    <col min="2057" max="2059" width="9.140625" style="1"/>
    <col min="2060" max="2060" width="7.140625" style="1" customWidth="1"/>
    <col min="2061" max="2304" width="9.140625" style="1"/>
    <col min="2305" max="2305" width="7.140625" style="1" customWidth="1"/>
    <col min="2306" max="2306" width="39.42578125" style="1" customWidth="1"/>
    <col min="2307" max="2307" width="8.42578125" style="1" customWidth="1"/>
    <col min="2308" max="2308" width="11.42578125" style="1" customWidth="1"/>
    <col min="2309" max="2309" width="11.140625" style="1" customWidth="1"/>
    <col min="2310" max="2310" width="12.28515625" style="1" customWidth="1"/>
    <col min="2311" max="2311" width="9.140625" style="1"/>
    <col min="2312" max="2312" width="10.5703125" style="1" bestFit="1" customWidth="1"/>
    <col min="2313" max="2315" width="9.140625" style="1"/>
    <col min="2316" max="2316" width="7.140625" style="1" customWidth="1"/>
    <col min="2317" max="2560" width="9.140625" style="1"/>
    <col min="2561" max="2561" width="7.140625" style="1" customWidth="1"/>
    <col min="2562" max="2562" width="39.42578125" style="1" customWidth="1"/>
    <col min="2563" max="2563" width="8.42578125" style="1" customWidth="1"/>
    <col min="2564" max="2564" width="11.42578125" style="1" customWidth="1"/>
    <col min="2565" max="2565" width="11.140625" style="1" customWidth="1"/>
    <col min="2566" max="2566" width="12.28515625" style="1" customWidth="1"/>
    <col min="2567" max="2567" width="9.140625" style="1"/>
    <col min="2568" max="2568" width="10.5703125" style="1" bestFit="1" customWidth="1"/>
    <col min="2569" max="2571" width="9.140625" style="1"/>
    <col min="2572" max="2572" width="7.140625" style="1" customWidth="1"/>
    <col min="2573" max="2816" width="9.140625" style="1"/>
    <col min="2817" max="2817" width="7.140625" style="1" customWidth="1"/>
    <col min="2818" max="2818" width="39.42578125" style="1" customWidth="1"/>
    <col min="2819" max="2819" width="8.42578125" style="1" customWidth="1"/>
    <col min="2820" max="2820" width="11.42578125" style="1" customWidth="1"/>
    <col min="2821" max="2821" width="11.140625" style="1" customWidth="1"/>
    <col min="2822" max="2822" width="12.28515625" style="1" customWidth="1"/>
    <col min="2823" max="2823" width="9.140625" style="1"/>
    <col min="2824" max="2824" width="10.5703125" style="1" bestFit="1" customWidth="1"/>
    <col min="2825" max="2827" width="9.140625" style="1"/>
    <col min="2828" max="2828" width="7.140625" style="1" customWidth="1"/>
    <col min="2829" max="3072" width="9.140625" style="1"/>
    <col min="3073" max="3073" width="7.140625" style="1" customWidth="1"/>
    <col min="3074" max="3074" width="39.42578125" style="1" customWidth="1"/>
    <col min="3075" max="3075" width="8.42578125" style="1" customWidth="1"/>
    <col min="3076" max="3076" width="11.42578125" style="1" customWidth="1"/>
    <col min="3077" max="3077" width="11.140625" style="1" customWidth="1"/>
    <col min="3078" max="3078" width="12.28515625" style="1" customWidth="1"/>
    <col min="3079" max="3079" width="9.140625" style="1"/>
    <col min="3080" max="3080" width="10.5703125" style="1" bestFit="1" customWidth="1"/>
    <col min="3081" max="3083" width="9.140625" style="1"/>
    <col min="3084" max="3084" width="7.140625" style="1" customWidth="1"/>
    <col min="3085" max="3328" width="9.140625" style="1"/>
    <col min="3329" max="3329" width="7.140625" style="1" customWidth="1"/>
    <col min="3330" max="3330" width="39.42578125" style="1" customWidth="1"/>
    <col min="3331" max="3331" width="8.42578125" style="1" customWidth="1"/>
    <col min="3332" max="3332" width="11.42578125" style="1" customWidth="1"/>
    <col min="3333" max="3333" width="11.140625" style="1" customWidth="1"/>
    <col min="3334" max="3334" width="12.28515625" style="1" customWidth="1"/>
    <col min="3335" max="3335" width="9.140625" style="1"/>
    <col min="3336" max="3336" width="10.5703125" style="1" bestFit="1" customWidth="1"/>
    <col min="3337" max="3339" width="9.140625" style="1"/>
    <col min="3340" max="3340" width="7.140625" style="1" customWidth="1"/>
    <col min="3341" max="3584" width="9.140625" style="1"/>
    <col min="3585" max="3585" width="7.140625" style="1" customWidth="1"/>
    <col min="3586" max="3586" width="39.42578125" style="1" customWidth="1"/>
    <col min="3587" max="3587" width="8.42578125" style="1" customWidth="1"/>
    <col min="3588" max="3588" width="11.42578125" style="1" customWidth="1"/>
    <col min="3589" max="3589" width="11.140625" style="1" customWidth="1"/>
    <col min="3590" max="3590" width="12.28515625" style="1" customWidth="1"/>
    <col min="3591" max="3591" width="9.140625" style="1"/>
    <col min="3592" max="3592" width="10.5703125" style="1" bestFit="1" customWidth="1"/>
    <col min="3593" max="3595" width="9.140625" style="1"/>
    <col min="3596" max="3596" width="7.140625" style="1" customWidth="1"/>
    <col min="3597" max="3840" width="9.140625" style="1"/>
    <col min="3841" max="3841" width="7.140625" style="1" customWidth="1"/>
    <col min="3842" max="3842" width="39.42578125" style="1" customWidth="1"/>
    <col min="3843" max="3843" width="8.42578125" style="1" customWidth="1"/>
    <col min="3844" max="3844" width="11.42578125" style="1" customWidth="1"/>
    <col min="3845" max="3845" width="11.140625" style="1" customWidth="1"/>
    <col min="3846" max="3846" width="12.28515625" style="1" customWidth="1"/>
    <col min="3847" max="3847" width="9.140625" style="1"/>
    <col min="3848" max="3848" width="10.5703125" style="1" bestFit="1" customWidth="1"/>
    <col min="3849" max="3851" width="9.140625" style="1"/>
    <col min="3852" max="3852" width="7.140625" style="1" customWidth="1"/>
    <col min="3853" max="4096" width="9.140625" style="1"/>
    <col min="4097" max="4097" width="7.140625" style="1" customWidth="1"/>
    <col min="4098" max="4098" width="39.42578125" style="1" customWidth="1"/>
    <col min="4099" max="4099" width="8.42578125" style="1" customWidth="1"/>
    <col min="4100" max="4100" width="11.42578125" style="1" customWidth="1"/>
    <col min="4101" max="4101" width="11.140625" style="1" customWidth="1"/>
    <col min="4102" max="4102" width="12.28515625" style="1" customWidth="1"/>
    <col min="4103" max="4103" width="9.140625" style="1"/>
    <col min="4104" max="4104" width="10.5703125" style="1" bestFit="1" customWidth="1"/>
    <col min="4105" max="4107" width="9.140625" style="1"/>
    <col min="4108" max="4108" width="7.140625" style="1" customWidth="1"/>
    <col min="4109" max="4352" width="9.140625" style="1"/>
    <col min="4353" max="4353" width="7.140625" style="1" customWidth="1"/>
    <col min="4354" max="4354" width="39.42578125" style="1" customWidth="1"/>
    <col min="4355" max="4355" width="8.42578125" style="1" customWidth="1"/>
    <col min="4356" max="4356" width="11.42578125" style="1" customWidth="1"/>
    <col min="4357" max="4357" width="11.140625" style="1" customWidth="1"/>
    <col min="4358" max="4358" width="12.28515625" style="1" customWidth="1"/>
    <col min="4359" max="4359" width="9.140625" style="1"/>
    <col min="4360" max="4360" width="10.5703125" style="1" bestFit="1" customWidth="1"/>
    <col min="4361" max="4363" width="9.140625" style="1"/>
    <col min="4364" max="4364" width="7.140625" style="1" customWidth="1"/>
    <col min="4365" max="4608" width="9.140625" style="1"/>
    <col min="4609" max="4609" width="7.140625" style="1" customWidth="1"/>
    <col min="4610" max="4610" width="39.42578125" style="1" customWidth="1"/>
    <col min="4611" max="4611" width="8.42578125" style="1" customWidth="1"/>
    <col min="4612" max="4612" width="11.42578125" style="1" customWidth="1"/>
    <col min="4613" max="4613" width="11.140625" style="1" customWidth="1"/>
    <col min="4614" max="4614" width="12.28515625" style="1" customWidth="1"/>
    <col min="4615" max="4615" width="9.140625" style="1"/>
    <col min="4616" max="4616" width="10.5703125" style="1" bestFit="1" customWidth="1"/>
    <col min="4617" max="4619" width="9.140625" style="1"/>
    <col min="4620" max="4620" width="7.140625" style="1" customWidth="1"/>
    <col min="4621" max="4864" width="9.140625" style="1"/>
    <col min="4865" max="4865" width="7.140625" style="1" customWidth="1"/>
    <col min="4866" max="4866" width="39.42578125" style="1" customWidth="1"/>
    <col min="4867" max="4867" width="8.42578125" style="1" customWidth="1"/>
    <col min="4868" max="4868" width="11.42578125" style="1" customWidth="1"/>
    <col min="4869" max="4869" width="11.140625" style="1" customWidth="1"/>
    <col min="4870" max="4870" width="12.28515625" style="1" customWidth="1"/>
    <col min="4871" max="4871" width="9.140625" style="1"/>
    <col min="4872" max="4872" width="10.5703125" style="1" bestFit="1" customWidth="1"/>
    <col min="4873" max="4875" width="9.140625" style="1"/>
    <col min="4876" max="4876" width="7.140625" style="1" customWidth="1"/>
    <col min="4877" max="5120" width="9.140625" style="1"/>
    <col min="5121" max="5121" width="7.140625" style="1" customWidth="1"/>
    <col min="5122" max="5122" width="39.42578125" style="1" customWidth="1"/>
    <col min="5123" max="5123" width="8.42578125" style="1" customWidth="1"/>
    <col min="5124" max="5124" width="11.42578125" style="1" customWidth="1"/>
    <col min="5125" max="5125" width="11.140625" style="1" customWidth="1"/>
    <col min="5126" max="5126" width="12.28515625" style="1" customWidth="1"/>
    <col min="5127" max="5127" width="9.140625" style="1"/>
    <col min="5128" max="5128" width="10.5703125" style="1" bestFit="1" customWidth="1"/>
    <col min="5129" max="5131" width="9.140625" style="1"/>
    <col min="5132" max="5132" width="7.140625" style="1" customWidth="1"/>
    <col min="5133" max="5376" width="9.140625" style="1"/>
    <col min="5377" max="5377" width="7.140625" style="1" customWidth="1"/>
    <col min="5378" max="5378" width="39.42578125" style="1" customWidth="1"/>
    <col min="5379" max="5379" width="8.42578125" style="1" customWidth="1"/>
    <col min="5380" max="5380" width="11.42578125" style="1" customWidth="1"/>
    <col min="5381" max="5381" width="11.140625" style="1" customWidth="1"/>
    <col min="5382" max="5382" width="12.28515625" style="1" customWidth="1"/>
    <col min="5383" max="5383" width="9.140625" style="1"/>
    <col min="5384" max="5384" width="10.5703125" style="1" bestFit="1" customWidth="1"/>
    <col min="5385" max="5387" width="9.140625" style="1"/>
    <col min="5388" max="5388" width="7.140625" style="1" customWidth="1"/>
    <col min="5389" max="5632" width="9.140625" style="1"/>
    <col min="5633" max="5633" width="7.140625" style="1" customWidth="1"/>
    <col min="5634" max="5634" width="39.42578125" style="1" customWidth="1"/>
    <col min="5635" max="5635" width="8.42578125" style="1" customWidth="1"/>
    <col min="5636" max="5636" width="11.42578125" style="1" customWidth="1"/>
    <col min="5637" max="5637" width="11.140625" style="1" customWidth="1"/>
    <col min="5638" max="5638" width="12.28515625" style="1" customWidth="1"/>
    <col min="5639" max="5639" width="9.140625" style="1"/>
    <col min="5640" max="5640" width="10.5703125" style="1" bestFit="1" customWidth="1"/>
    <col min="5641" max="5643" width="9.140625" style="1"/>
    <col min="5644" max="5644" width="7.140625" style="1" customWidth="1"/>
    <col min="5645" max="5888" width="9.140625" style="1"/>
    <col min="5889" max="5889" width="7.140625" style="1" customWidth="1"/>
    <col min="5890" max="5890" width="39.42578125" style="1" customWidth="1"/>
    <col min="5891" max="5891" width="8.42578125" style="1" customWidth="1"/>
    <col min="5892" max="5892" width="11.42578125" style="1" customWidth="1"/>
    <col min="5893" max="5893" width="11.140625" style="1" customWidth="1"/>
    <col min="5894" max="5894" width="12.28515625" style="1" customWidth="1"/>
    <col min="5895" max="5895" width="9.140625" style="1"/>
    <col min="5896" max="5896" width="10.5703125" style="1" bestFit="1" customWidth="1"/>
    <col min="5897" max="5899" width="9.140625" style="1"/>
    <col min="5900" max="5900" width="7.140625" style="1" customWidth="1"/>
    <col min="5901" max="6144" width="9.140625" style="1"/>
    <col min="6145" max="6145" width="7.140625" style="1" customWidth="1"/>
    <col min="6146" max="6146" width="39.42578125" style="1" customWidth="1"/>
    <col min="6147" max="6147" width="8.42578125" style="1" customWidth="1"/>
    <col min="6148" max="6148" width="11.42578125" style="1" customWidth="1"/>
    <col min="6149" max="6149" width="11.140625" style="1" customWidth="1"/>
    <col min="6150" max="6150" width="12.28515625" style="1" customWidth="1"/>
    <col min="6151" max="6151" width="9.140625" style="1"/>
    <col min="6152" max="6152" width="10.5703125" style="1" bestFit="1" customWidth="1"/>
    <col min="6153" max="6155" width="9.140625" style="1"/>
    <col min="6156" max="6156" width="7.140625" style="1" customWidth="1"/>
    <col min="6157" max="6400" width="9.140625" style="1"/>
    <col min="6401" max="6401" width="7.140625" style="1" customWidth="1"/>
    <col min="6402" max="6402" width="39.42578125" style="1" customWidth="1"/>
    <col min="6403" max="6403" width="8.42578125" style="1" customWidth="1"/>
    <col min="6404" max="6404" width="11.42578125" style="1" customWidth="1"/>
    <col min="6405" max="6405" width="11.140625" style="1" customWidth="1"/>
    <col min="6406" max="6406" width="12.28515625" style="1" customWidth="1"/>
    <col min="6407" max="6407" width="9.140625" style="1"/>
    <col min="6408" max="6408" width="10.5703125" style="1" bestFit="1" customWidth="1"/>
    <col min="6409" max="6411" width="9.140625" style="1"/>
    <col min="6412" max="6412" width="7.140625" style="1" customWidth="1"/>
    <col min="6413" max="6656" width="9.140625" style="1"/>
    <col min="6657" max="6657" width="7.140625" style="1" customWidth="1"/>
    <col min="6658" max="6658" width="39.42578125" style="1" customWidth="1"/>
    <col min="6659" max="6659" width="8.42578125" style="1" customWidth="1"/>
    <col min="6660" max="6660" width="11.42578125" style="1" customWidth="1"/>
    <col min="6661" max="6661" width="11.140625" style="1" customWidth="1"/>
    <col min="6662" max="6662" width="12.28515625" style="1" customWidth="1"/>
    <col min="6663" max="6663" width="9.140625" style="1"/>
    <col min="6664" max="6664" width="10.5703125" style="1" bestFit="1" customWidth="1"/>
    <col min="6665" max="6667" width="9.140625" style="1"/>
    <col min="6668" max="6668" width="7.140625" style="1" customWidth="1"/>
    <col min="6669" max="6912" width="9.140625" style="1"/>
    <col min="6913" max="6913" width="7.140625" style="1" customWidth="1"/>
    <col min="6914" max="6914" width="39.42578125" style="1" customWidth="1"/>
    <col min="6915" max="6915" width="8.42578125" style="1" customWidth="1"/>
    <col min="6916" max="6916" width="11.42578125" style="1" customWidth="1"/>
    <col min="6917" max="6917" width="11.140625" style="1" customWidth="1"/>
    <col min="6918" max="6918" width="12.28515625" style="1" customWidth="1"/>
    <col min="6919" max="6919" width="9.140625" style="1"/>
    <col min="6920" max="6920" width="10.5703125" style="1" bestFit="1" customWidth="1"/>
    <col min="6921" max="6923" width="9.140625" style="1"/>
    <col min="6924" max="6924" width="7.140625" style="1" customWidth="1"/>
    <col min="6925" max="7168" width="9.140625" style="1"/>
    <col min="7169" max="7169" width="7.140625" style="1" customWidth="1"/>
    <col min="7170" max="7170" width="39.42578125" style="1" customWidth="1"/>
    <col min="7171" max="7171" width="8.42578125" style="1" customWidth="1"/>
    <col min="7172" max="7172" width="11.42578125" style="1" customWidth="1"/>
    <col min="7173" max="7173" width="11.140625" style="1" customWidth="1"/>
    <col min="7174" max="7174" width="12.28515625" style="1" customWidth="1"/>
    <col min="7175" max="7175" width="9.140625" style="1"/>
    <col min="7176" max="7176" width="10.5703125" style="1" bestFit="1" customWidth="1"/>
    <col min="7177" max="7179" width="9.140625" style="1"/>
    <col min="7180" max="7180" width="7.140625" style="1" customWidth="1"/>
    <col min="7181" max="7424" width="9.140625" style="1"/>
    <col min="7425" max="7425" width="7.140625" style="1" customWidth="1"/>
    <col min="7426" max="7426" width="39.42578125" style="1" customWidth="1"/>
    <col min="7427" max="7427" width="8.42578125" style="1" customWidth="1"/>
    <col min="7428" max="7428" width="11.42578125" style="1" customWidth="1"/>
    <col min="7429" max="7429" width="11.140625" style="1" customWidth="1"/>
    <col min="7430" max="7430" width="12.28515625" style="1" customWidth="1"/>
    <col min="7431" max="7431" width="9.140625" style="1"/>
    <col min="7432" max="7432" width="10.5703125" style="1" bestFit="1" customWidth="1"/>
    <col min="7433" max="7435" width="9.140625" style="1"/>
    <col min="7436" max="7436" width="7.140625" style="1" customWidth="1"/>
    <col min="7437" max="7680" width="9.140625" style="1"/>
    <col min="7681" max="7681" width="7.140625" style="1" customWidth="1"/>
    <col min="7682" max="7682" width="39.42578125" style="1" customWidth="1"/>
    <col min="7683" max="7683" width="8.42578125" style="1" customWidth="1"/>
    <col min="7684" max="7684" width="11.42578125" style="1" customWidth="1"/>
    <col min="7685" max="7685" width="11.140625" style="1" customWidth="1"/>
    <col min="7686" max="7686" width="12.28515625" style="1" customWidth="1"/>
    <col min="7687" max="7687" width="9.140625" style="1"/>
    <col min="7688" max="7688" width="10.5703125" style="1" bestFit="1" customWidth="1"/>
    <col min="7689" max="7691" width="9.140625" style="1"/>
    <col min="7692" max="7692" width="7.140625" style="1" customWidth="1"/>
    <col min="7693" max="7936" width="9.140625" style="1"/>
    <col min="7937" max="7937" width="7.140625" style="1" customWidth="1"/>
    <col min="7938" max="7938" width="39.42578125" style="1" customWidth="1"/>
    <col min="7939" max="7939" width="8.42578125" style="1" customWidth="1"/>
    <col min="7940" max="7940" width="11.42578125" style="1" customWidth="1"/>
    <col min="7941" max="7941" width="11.140625" style="1" customWidth="1"/>
    <col min="7942" max="7942" width="12.28515625" style="1" customWidth="1"/>
    <col min="7943" max="7943" width="9.140625" style="1"/>
    <col min="7944" max="7944" width="10.5703125" style="1" bestFit="1" customWidth="1"/>
    <col min="7945" max="7947" width="9.140625" style="1"/>
    <col min="7948" max="7948" width="7.140625" style="1" customWidth="1"/>
    <col min="7949" max="8192" width="9.140625" style="1"/>
    <col min="8193" max="8193" width="7.140625" style="1" customWidth="1"/>
    <col min="8194" max="8194" width="39.42578125" style="1" customWidth="1"/>
    <col min="8195" max="8195" width="8.42578125" style="1" customWidth="1"/>
    <col min="8196" max="8196" width="11.42578125" style="1" customWidth="1"/>
    <col min="8197" max="8197" width="11.140625" style="1" customWidth="1"/>
    <col min="8198" max="8198" width="12.28515625" style="1" customWidth="1"/>
    <col min="8199" max="8199" width="9.140625" style="1"/>
    <col min="8200" max="8200" width="10.5703125" style="1" bestFit="1" customWidth="1"/>
    <col min="8201" max="8203" width="9.140625" style="1"/>
    <col min="8204" max="8204" width="7.140625" style="1" customWidth="1"/>
    <col min="8205" max="8448" width="9.140625" style="1"/>
    <col min="8449" max="8449" width="7.140625" style="1" customWidth="1"/>
    <col min="8450" max="8450" width="39.42578125" style="1" customWidth="1"/>
    <col min="8451" max="8451" width="8.42578125" style="1" customWidth="1"/>
    <col min="8452" max="8452" width="11.42578125" style="1" customWidth="1"/>
    <col min="8453" max="8453" width="11.140625" style="1" customWidth="1"/>
    <col min="8454" max="8454" width="12.28515625" style="1" customWidth="1"/>
    <col min="8455" max="8455" width="9.140625" style="1"/>
    <col min="8456" max="8456" width="10.5703125" style="1" bestFit="1" customWidth="1"/>
    <col min="8457" max="8459" width="9.140625" style="1"/>
    <col min="8460" max="8460" width="7.140625" style="1" customWidth="1"/>
    <col min="8461" max="8704" width="9.140625" style="1"/>
    <col min="8705" max="8705" width="7.140625" style="1" customWidth="1"/>
    <col min="8706" max="8706" width="39.42578125" style="1" customWidth="1"/>
    <col min="8707" max="8707" width="8.42578125" style="1" customWidth="1"/>
    <col min="8708" max="8708" width="11.42578125" style="1" customWidth="1"/>
    <col min="8709" max="8709" width="11.140625" style="1" customWidth="1"/>
    <col min="8710" max="8710" width="12.28515625" style="1" customWidth="1"/>
    <col min="8711" max="8711" width="9.140625" style="1"/>
    <col min="8712" max="8712" width="10.5703125" style="1" bestFit="1" customWidth="1"/>
    <col min="8713" max="8715" width="9.140625" style="1"/>
    <col min="8716" max="8716" width="7.140625" style="1" customWidth="1"/>
    <col min="8717" max="8960" width="9.140625" style="1"/>
    <col min="8961" max="8961" width="7.140625" style="1" customWidth="1"/>
    <col min="8962" max="8962" width="39.42578125" style="1" customWidth="1"/>
    <col min="8963" max="8963" width="8.42578125" style="1" customWidth="1"/>
    <col min="8964" max="8964" width="11.42578125" style="1" customWidth="1"/>
    <col min="8965" max="8965" width="11.140625" style="1" customWidth="1"/>
    <col min="8966" max="8966" width="12.28515625" style="1" customWidth="1"/>
    <col min="8967" max="8967" width="9.140625" style="1"/>
    <col min="8968" max="8968" width="10.5703125" style="1" bestFit="1" customWidth="1"/>
    <col min="8969" max="8971" width="9.140625" style="1"/>
    <col min="8972" max="8972" width="7.140625" style="1" customWidth="1"/>
    <col min="8973" max="9216" width="9.140625" style="1"/>
    <col min="9217" max="9217" width="7.140625" style="1" customWidth="1"/>
    <col min="9218" max="9218" width="39.42578125" style="1" customWidth="1"/>
    <col min="9219" max="9219" width="8.42578125" style="1" customWidth="1"/>
    <col min="9220" max="9220" width="11.42578125" style="1" customWidth="1"/>
    <col min="9221" max="9221" width="11.140625" style="1" customWidth="1"/>
    <col min="9222" max="9222" width="12.28515625" style="1" customWidth="1"/>
    <col min="9223" max="9223" width="9.140625" style="1"/>
    <col min="9224" max="9224" width="10.5703125" style="1" bestFit="1" customWidth="1"/>
    <col min="9225" max="9227" width="9.140625" style="1"/>
    <col min="9228" max="9228" width="7.140625" style="1" customWidth="1"/>
    <col min="9229" max="9472" width="9.140625" style="1"/>
    <col min="9473" max="9473" width="7.140625" style="1" customWidth="1"/>
    <col min="9474" max="9474" width="39.42578125" style="1" customWidth="1"/>
    <col min="9475" max="9475" width="8.42578125" style="1" customWidth="1"/>
    <col min="9476" max="9476" width="11.42578125" style="1" customWidth="1"/>
    <col min="9477" max="9477" width="11.140625" style="1" customWidth="1"/>
    <col min="9478" max="9478" width="12.28515625" style="1" customWidth="1"/>
    <col min="9479" max="9479" width="9.140625" style="1"/>
    <col min="9480" max="9480" width="10.5703125" style="1" bestFit="1" customWidth="1"/>
    <col min="9481" max="9483" width="9.140625" style="1"/>
    <col min="9484" max="9484" width="7.140625" style="1" customWidth="1"/>
    <col min="9485" max="9728" width="9.140625" style="1"/>
    <col min="9729" max="9729" width="7.140625" style="1" customWidth="1"/>
    <col min="9730" max="9730" width="39.42578125" style="1" customWidth="1"/>
    <col min="9731" max="9731" width="8.42578125" style="1" customWidth="1"/>
    <col min="9732" max="9732" width="11.42578125" style="1" customWidth="1"/>
    <col min="9733" max="9733" width="11.140625" style="1" customWidth="1"/>
    <col min="9734" max="9734" width="12.28515625" style="1" customWidth="1"/>
    <col min="9735" max="9735" width="9.140625" style="1"/>
    <col min="9736" max="9736" width="10.5703125" style="1" bestFit="1" customWidth="1"/>
    <col min="9737" max="9739" width="9.140625" style="1"/>
    <col min="9740" max="9740" width="7.140625" style="1" customWidth="1"/>
    <col min="9741" max="9984" width="9.140625" style="1"/>
    <col min="9985" max="9985" width="7.140625" style="1" customWidth="1"/>
    <col min="9986" max="9986" width="39.42578125" style="1" customWidth="1"/>
    <col min="9987" max="9987" width="8.42578125" style="1" customWidth="1"/>
    <col min="9988" max="9988" width="11.42578125" style="1" customWidth="1"/>
    <col min="9989" max="9989" width="11.140625" style="1" customWidth="1"/>
    <col min="9990" max="9990" width="12.28515625" style="1" customWidth="1"/>
    <col min="9991" max="9991" width="9.140625" style="1"/>
    <col min="9992" max="9992" width="10.5703125" style="1" bestFit="1" customWidth="1"/>
    <col min="9993" max="9995" width="9.140625" style="1"/>
    <col min="9996" max="9996" width="7.140625" style="1" customWidth="1"/>
    <col min="9997" max="10240" width="9.140625" style="1"/>
    <col min="10241" max="10241" width="7.140625" style="1" customWidth="1"/>
    <col min="10242" max="10242" width="39.42578125" style="1" customWidth="1"/>
    <col min="10243" max="10243" width="8.42578125" style="1" customWidth="1"/>
    <col min="10244" max="10244" width="11.42578125" style="1" customWidth="1"/>
    <col min="10245" max="10245" width="11.140625" style="1" customWidth="1"/>
    <col min="10246" max="10246" width="12.28515625" style="1" customWidth="1"/>
    <col min="10247" max="10247" width="9.140625" style="1"/>
    <col min="10248" max="10248" width="10.5703125" style="1" bestFit="1" customWidth="1"/>
    <col min="10249" max="10251" width="9.140625" style="1"/>
    <col min="10252" max="10252" width="7.140625" style="1" customWidth="1"/>
    <col min="10253" max="10496" width="9.140625" style="1"/>
    <col min="10497" max="10497" width="7.140625" style="1" customWidth="1"/>
    <col min="10498" max="10498" width="39.42578125" style="1" customWidth="1"/>
    <col min="10499" max="10499" width="8.42578125" style="1" customWidth="1"/>
    <col min="10500" max="10500" width="11.42578125" style="1" customWidth="1"/>
    <col min="10501" max="10501" width="11.140625" style="1" customWidth="1"/>
    <col min="10502" max="10502" width="12.28515625" style="1" customWidth="1"/>
    <col min="10503" max="10503" width="9.140625" style="1"/>
    <col min="10504" max="10504" width="10.5703125" style="1" bestFit="1" customWidth="1"/>
    <col min="10505" max="10507" width="9.140625" style="1"/>
    <col min="10508" max="10508" width="7.140625" style="1" customWidth="1"/>
    <col min="10509" max="10752" width="9.140625" style="1"/>
    <col min="10753" max="10753" width="7.140625" style="1" customWidth="1"/>
    <col min="10754" max="10754" width="39.42578125" style="1" customWidth="1"/>
    <col min="10755" max="10755" width="8.42578125" style="1" customWidth="1"/>
    <col min="10756" max="10756" width="11.42578125" style="1" customWidth="1"/>
    <col min="10757" max="10757" width="11.140625" style="1" customWidth="1"/>
    <col min="10758" max="10758" width="12.28515625" style="1" customWidth="1"/>
    <col min="10759" max="10759" width="9.140625" style="1"/>
    <col min="10760" max="10760" width="10.5703125" style="1" bestFit="1" customWidth="1"/>
    <col min="10761" max="10763" width="9.140625" style="1"/>
    <col min="10764" max="10764" width="7.140625" style="1" customWidth="1"/>
    <col min="10765" max="11008" width="9.140625" style="1"/>
    <col min="11009" max="11009" width="7.140625" style="1" customWidth="1"/>
    <col min="11010" max="11010" width="39.42578125" style="1" customWidth="1"/>
    <col min="11011" max="11011" width="8.42578125" style="1" customWidth="1"/>
    <col min="11012" max="11012" width="11.42578125" style="1" customWidth="1"/>
    <col min="11013" max="11013" width="11.140625" style="1" customWidth="1"/>
    <col min="11014" max="11014" width="12.28515625" style="1" customWidth="1"/>
    <col min="11015" max="11015" width="9.140625" style="1"/>
    <col min="11016" max="11016" width="10.5703125" style="1" bestFit="1" customWidth="1"/>
    <col min="11017" max="11019" width="9.140625" style="1"/>
    <col min="11020" max="11020" width="7.140625" style="1" customWidth="1"/>
    <col min="11021" max="11264" width="9.140625" style="1"/>
    <col min="11265" max="11265" width="7.140625" style="1" customWidth="1"/>
    <col min="11266" max="11266" width="39.42578125" style="1" customWidth="1"/>
    <col min="11267" max="11267" width="8.42578125" style="1" customWidth="1"/>
    <col min="11268" max="11268" width="11.42578125" style="1" customWidth="1"/>
    <col min="11269" max="11269" width="11.140625" style="1" customWidth="1"/>
    <col min="11270" max="11270" width="12.28515625" style="1" customWidth="1"/>
    <col min="11271" max="11271" width="9.140625" style="1"/>
    <col min="11272" max="11272" width="10.5703125" style="1" bestFit="1" customWidth="1"/>
    <col min="11273" max="11275" width="9.140625" style="1"/>
    <col min="11276" max="11276" width="7.140625" style="1" customWidth="1"/>
    <col min="11277" max="11520" width="9.140625" style="1"/>
    <col min="11521" max="11521" width="7.140625" style="1" customWidth="1"/>
    <col min="11522" max="11522" width="39.42578125" style="1" customWidth="1"/>
    <col min="11523" max="11523" width="8.42578125" style="1" customWidth="1"/>
    <col min="11524" max="11524" width="11.42578125" style="1" customWidth="1"/>
    <col min="11525" max="11525" width="11.140625" style="1" customWidth="1"/>
    <col min="11526" max="11526" width="12.28515625" style="1" customWidth="1"/>
    <col min="11527" max="11527" width="9.140625" style="1"/>
    <col min="11528" max="11528" width="10.5703125" style="1" bestFit="1" customWidth="1"/>
    <col min="11529" max="11531" width="9.140625" style="1"/>
    <col min="11532" max="11532" width="7.140625" style="1" customWidth="1"/>
    <col min="11533" max="11776" width="9.140625" style="1"/>
    <col min="11777" max="11777" width="7.140625" style="1" customWidth="1"/>
    <col min="11778" max="11778" width="39.42578125" style="1" customWidth="1"/>
    <col min="11779" max="11779" width="8.42578125" style="1" customWidth="1"/>
    <col min="11780" max="11780" width="11.42578125" style="1" customWidth="1"/>
    <col min="11781" max="11781" width="11.140625" style="1" customWidth="1"/>
    <col min="11782" max="11782" width="12.28515625" style="1" customWidth="1"/>
    <col min="11783" max="11783" width="9.140625" style="1"/>
    <col min="11784" max="11784" width="10.5703125" style="1" bestFit="1" customWidth="1"/>
    <col min="11785" max="11787" width="9.140625" style="1"/>
    <col min="11788" max="11788" width="7.140625" style="1" customWidth="1"/>
    <col min="11789" max="12032" width="9.140625" style="1"/>
    <col min="12033" max="12033" width="7.140625" style="1" customWidth="1"/>
    <col min="12034" max="12034" width="39.42578125" style="1" customWidth="1"/>
    <col min="12035" max="12035" width="8.42578125" style="1" customWidth="1"/>
    <col min="12036" max="12036" width="11.42578125" style="1" customWidth="1"/>
    <col min="12037" max="12037" width="11.140625" style="1" customWidth="1"/>
    <col min="12038" max="12038" width="12.28515625" style="1" customWidth="1"/>
    <col min="12039" max="12039" width="9.140625" style="1"/>
    <col min="12040" max="12040" width="10.5703125" style="1" bestFit="1" customWidth="1"/>
    <col min="12041" max="12043" width="9.140625" style="1"/>
    <col min="12044" max="12044" width="7.140625" style="1" customWidth="1"/>
    <col min="12045" max="12288" width="9.140625" style="1"/>
    <col min="12289" max="12289" width="7.140625" style="1" customWidth="1"/>
    <col min="12290" max="12290" width="39.42578125" style="1" customWidth="1"/>
    <col min="12291" max="12291" width="8.42578125" style="1" customWidth="1"/>
    <col min="12292" max="12292" width="11.42578125" style="1" customWidth="1"/>
    <col min="12293" max="12293" width="11.140625" style="1" customWidth="1"/>
    <col min="12294" max="12294" width="12.28515625" style="1" customWidth="1"/>
    <col min="12295" max="12295" width="9.140625" style="1"/>
    <col min="12296" max="12296" width="10.5703125" style="1" bestFit="1" customWidth="1"/>
    <col min="12297" max="12299" width="9.140625" style="1"/>
    <col min="12300" max="12300" width="7.140625" style="1" customWidth="1"/>
    <col min="12301" max="12544" width="9.140625" style="1"/>
    <col min="12545" max="12545" width="7.140625" style="1" customWidth="1"/>
    <col min="12546" max="12546" width="39.42578125" style="1" customWidth="1"/>
    <col min="12547" max="12547" width="8.42578125" style="1" customWidth="1"/>
    <col min="12548" max="12548" width="11.42578125" style="1" customWidth="1"/>
    <col min="12549" max="12549" width="11.140625" style="1" customWidth="1"/>
    <col min="12550" max="12550" width="12.28515625" style="1" customWidth="1"/>
    <col min="12551" max="12551" width="9.140625" style="1"/>
    <col min="12552" max="12552" width="10.5703125" style="1" bestFit="1" customWidth="1"/>
    <col min="12553" max="12555" width="9.140625" style="1"/>
    <col min="12556" max="12556" width="7.140625" style="1" customWidth="1"/>
    <col min="12557" max="12800" width="9.140625" style="1"/>
    <col min="12801" max="12801" width="7.140625" style="1" customWidth="1"/>
    <col min="12802" max="12802" width="39.42578125" style="1" customWidth="1"/>
    <col min="12803" max="12803" width="8.42578125" style="1" customWidth="1"/>
    <col min="12804" max="12804" width="11.42578125" style="1" customWidth="1"/>
    <col min="12805" max="12805" width="11.140625" style="1" customWidth="1"/>
    <col min="12806" max="12806" width="12.28515625" style="1" customWidth="1"/>
    <col min="12807" max="12807" width="9.140625" style="1"/>
    <col min="12808" max="12808" width="10.5703125" style="1" bestFit="1" customWidth="1"/>
    <col min="12809" max="12811" width="9.140625" style="1"/>
    <col min="12812" max="12812" width="7.140625" style="1" customWidth="1"/>
    <col min="12813" max="13056" width="9.140625" style="1"/>
    <col min="13057" max="13057" width="7.140625" style="1" customWidth="1"/>
    <col min="13058" max="13058" width="39.42578125" style="1" customWidth="1"/>
    <col min="13059" max="13059" width="8.42578125" style="1" customWidth="1"/>
    <col min="13060" max="13060" width="11.42578125" style="1" customWidth="1"/>
    <col min="13061" max="13061" width="11.140625" style="1" customWidth="1"/>
    <col min="13062" max="13062" width="12.28515625" style="1" customWidth="1"/>
    <col min="13063" max="13063" width="9.140625" style="1"/>
    <col min="13064" max="13064" width="10.5703125" style="1" bestFit="1" customWidth="1"/>
    <col min="13065" max="13067" width="9.140625" style="1"/>
    <col min="13068" max="13068" width="7.140625" style="1" customWidth="1"/>
    <col min="13069" max="13312" width="9.140625" style="1"/>
    <col min="13313" max="13313" width="7.140625" style="1" customWidth="1"/>
    <col min="13314" max="13314" width="39.42578125" style="1" customWidth="1"/>
    <col min="13315" max="13315" width="8.42578125" style="1" customWidth="1"/>
    <col min="13316" max="13316" width="11.42578125" style="1" customWidth="1"/>
    <col min="13317" max="13317" width="11.140625" style="1" customWidth="1"/>
    <col min="13318" max="13318" width="12.28515625" style="1" customWidth="1"/>
    <col min="13319" max="13319" width="9.140625" style="1"/>
    <col min="13320" max="13320" width="10.5703125" style="1" bestFit="1" customWidth="1"/>
    <col min="13321" max="13323" width="9.140625" style="1"/>
    <col min="13324" max="13324" width="7.140625" style="1" customWidth="1"/>
    <col min="13325" max="13568" width="9.140625" style="1"/>
    <col min="13569" max="13569" width="7.140625" style="1" customWidth="1"/>
    <col min="13570" max="13570" width="39.42578125" style="1" customWidth="1"/>
    <col min="13571" max="13571" width="8.42578125" style="1" customWidth="1"/>
    <col min="13572" max="13572" width="11.42578125" style="1" customWidth="1"/>
    <col min="13573" max="13573" width="11.140625" style="1" customWidth="1"/>
    <col min="13574" max="13574" width="12.28515625" style="1" customWidth="1"/>
    <col min="13575" max="13575" width="9.140625" style="1"/>
    <col min="13576" max="13576" width="10.5703125" style="1" bestFit="1" customWidth="1"/>
    <col min="13577" max="13579" width="9.140625" style="1"/>
    <col min="13580" max="13580" width="7.140625" style="1" customWidth="1"/>
    <col min="13581" max="13824" width="9.140625" style="1"/>
    <col min="13825" max="13825" width="7.140625" style="1" customWidth="1"/>
    <col min="13826" max="13826" width="39.42578125" style="1" customWidth="1"/>
    <col min="13827" max="13827" width="8.42578125" style="1" customWidth="1"/>
    <col min="13828" max="13828" width="11.42578125" style="1" customWidth="1"/>
    <col min="13829" max="13829" width="11.140625" style="1" customWidth="1"/>
    <col min="13830" max="13830" width="12.28515625" style="1" customWidth="1"/>
    <col min="13831" max="13831" width="9.140625" style="1"/>
    <col min="13832" max="13832" width="10.5703125" style="1" bestFit="1" customWidth="1"/>
    <col min="13833" max="13835" width="9.140625" style="1"/>
    <col min="13836" max="13836" width="7.140625" style="1" customWidth="1"/>
    <col min="13837" max="14080" width="9.140625" style="1"/>
    <col min="14081" max="14081" width="7.140625" style="1" customWidth="1"/>
    <col min="14082" max="14082" width="39.42578125" style="1" customWidth="1"/>
    <col min="14083" max="14083" width="8.42578125" style="1" customWidth="1"/>
    <col min="14084" max="14084" width="11.42578125" style="1" customWidth="1"/>
    <col min="14085" max="14085" width="11.140625" style="1" customWidth="1"/>
    <col min="14086" max="14086" width="12.28515625" style="1" customWidth="1"/>
    <col min="14087" max="14087" width="9.140625" style="1"/>
    <col min="14088" max="14088" width="10.5703125" style="1" bestFit="1" customWidth="1"/>
    <col min="14089" max="14091" width="9.140625" style="1"/>
    <col min="14092" max="14092" width="7.140625" style="1" customWidth="1"/>
    <col min="14093" max="14336" width="9.140625" style="1"/>
    <col min="14337" max="14337" width="7.140625" style="1" customWidth="1"/>
    <col min="14338" max="14338" width="39.42578125" style="1" customWidth="1"/>
    <col min="14339" max="14339" width="8.42578125" style="1" customWidth="1"/>
    <col min="14340" max="14340" width="11.42578125" style="1" customWidth="1"/>
    <col min="14341" max="14341" width="11.140625" style="1" customWidth="1"/>
    <col min="14342" max="14342" width="12.28515625" style="1" customWidth="1"/>
    <col min="14343" max="14343" width="9.140625" style="1"/>
    <col min="14344" max="14344" width="10.5703125" style="1" bestFit="1" customWidth="1"/>
    <col min="14345" max="14347" width="9.140625" style="1"/>
    <col min="14348" max="14348" width="7.140625" style="1" customWidth="1"/>
    <col min="14349" max="14592" width="9.140625" style="1"/>
    <col min="14593" max="14593" width="7.140625" style="1" customWidth="1"/>
    <col min="14594" max="14594" width="39.42578125" style="1" customWidth="1"/>
    <col min="14595" max="14595" width="8.42578125" style="1" customWidth="1"/>
    <col min="14596" max="14596" width="11.42578125" style="1" customWidth="1"/>
    <col min="14597" max="14597" width="11.140625" style="1" customWidth="1"/>
    <col min="14598" max="14598" width="12.28515625" style="1" customWidth="1"/>
    <col min="14599" max="14599" width="9.140625" style="1"/>
    <col min="14600" max="14600" width="10.5703125" style="1" bestFit="1" customWidth="1"/>
    <col min="14601" max="14603" width="9.140625" style="1"/>
    <col min="14604" max="14604" width="7.140625" style="1" customWidth="1"/>
    <col min="14605" max="14848" width="9.140625" style="1"/>
    <col min="14849" max="14849" width="7.140625" style="1" customWidth="1"/>
    <col min="14850" max="14850" width="39.42578125" style="1" customWidth="1"/>
    <col min="14851" max="14851" width="8.42578125" style="1" customWidth="1"/>
    <col min="14852" max="14852" width="11.42578125" style="1" customWidth="1"/>
    <col min="14853" max="14853" width="11.140625" style="1" customWidth="1"/>
    <col min="14854" max="14854" width="12.28515625" style="1" customWidth="1"/>
    <col min="14855" max="14855" width="9.140625" style="1"/>
    <col min="14856" max="14856" width="10.5703125" style="1" bestFit="1" customWidth="1"/>
    <col min="14857" max="14859" width="9.140625" style="1"/>
    <col min="14860" max="14860" width="7.140625" style="1" customWidth="1"/>
    <col min="14861" max="15104" width="9.140625" style="1"/>
    <col min="15105" max="15105" width="7.140625" style="1" customWidth="1"/>
    <col min="15106" max="15106" width="39.42578125" style="1" customWidth="1"/>
    <col min="15107" max="15107" width="8.42578125" style="1" customWidth="1"/>
    <col min="15108" max="15108" width="11.42578125" style="1" customWidth="1"/>
    <col min="15109" max="15109" width="11.140625" style="1" customWidth="1"/>
    <col min="15110" max="15110" width="12.28515625" style="1" customWidth="1"/>
    <col min="15111" max="15111" width="9.140625" style="1"/>
    <col min="15112" max="15112" width="10.5703125" style="1" bestFit="1" customWidth="1"/>
    <col min="15113" max="15115" width="9.140625" style="1"/>
    <col min="15116" max="15116" width="7.140625" style="1" customWidth="1"/>
    <col min="15117" max="15360" width="9.140625" style="1"/>
    <col min="15361" max="15361" width="7.140625" style="1" customWidth="1"/>
    <col min="15362" max="15362" width="39.42578125" style="1" customWidth="1"/>
    <col min="15363" max="15363" width="8.42578125" style="1" customWidth="1"/>
    <col min="15364" max="15364" width="11.42578125" style="1" customWidth="1"/>
    <col min="15365" max="15365" width="11.140625" style="1" customWidth="1"/>
    <col min="15366" max="15366" width="12.28515625" style="1" customWidth="1"/>
    <col min="15367" max="15367" width="9.140625" style="1"/>
    <col min="15368" max="15368" width="10.5703125" style="1" bestFit="1" customWidth="1"/>
    <col min="15369" max="15371" width="9.140625" style="1"/>
    <col min="15372" max="15372" width="7.140625" style="1" customWidth="1"/>
    <col min="15373" max="15616" width="9.140625" style="1"/>
    <col min="15617" max="15617" width="7.140625" style="1" customWidth="1"/>
    <col min="15618" max="15618" width="39.42578125" style="1" customWidth="1"/>
    <col min="15619" max="15619" width="8.42578125" style="1" customWidth="1"/>
    <col min="15620" max="15620" width="11.42578125" style="1" customWidth="1"/>
    <col min="15621" max="15621" width="11.140625" style="1" customWidth="1"/>
    <col min="15622" max="15622" width="12.28515625" style="1" customWidth="1"/>
    <col min="15623" max="15623" width="9.140625" style="1"/>
    <col min="15624" max="15624" width="10.5703125" style="1" bestFit="1" customWidth="1"/>
    <col min="15625" max="15627" width="9.140625" style="1"/>
    <col min="15628" max="15628" width="7.140625" style="1" customWidth="1"/>
    <col min="15629" max="15872" width="9.140625" style="1"/>
    <col min="15873" max="15873" width="7.140625" style="1" customWidth="1"/>
    <col min="15874" max="15874" width="39.42578125" style="1" customWidth="1"/>
    <col min="15875" max="15875" width="8.42578125" style="1" customWidth="1"/>
    <col min="15876" max="15876" width="11.42578125" style="1" customWidth="1"/>
    <col min="15877" max="15877" width="11.140625" style="1" customWidth="1"/>
    <col min="15878" max="15878" width="12.28515625" style="1" customWidth="1"/>
    <col min="15879" max="15879" width="9.140625" style="1"/>
    <col min="15880" max="15880" width="10.5703125" style="1" bestFit="1" customWidth="1"/>
    <col min="15881" max="15883" width="9.140625" style="1"/>
    <col min="15884" max="15884" width="7.140625" style="1" customWidth="1"/>
    <col min="15885" max="16128" width="9.140625" style="1"/>
    <col min="16129" max="16129" width="7.140625" style="1" customWidth="1"/>
    <col min="16130" max="16130" width="39.42578125" style="1" customWidth="1"/>
    <col min="16131" max="16131" width="8.42578125" style="1" customWidth="1"/>
    <col min="16132" max="16132" width="11.42578125" style="1" customWidth="1"/>
    <col min="16133" max="16133" width="11.140625" style="1" customWidth="1"/>
    <col min="16134" max="16134" width="12.28515625" style="1" customWidth="1"/>
    <col min="16135" max="16135" width="9.140625" style="1"/>
    <col min="16136" max="16136" width="10.5703125" style="1" bestFit="1" customWidth="1"/>
    <col min="16137" max="16139" width="9.140625" style="1"/>
    <col min="16140" max="16140" width="7.140625" style="1" customWidth="1"/>
    <col min="16141" max="16384" width="9.140625" style="1"/>
  </cols>
  <sheetData>
    <row r="1" spans="1:6">
      <c r="A1" s="79" t="s">
        <v>401</v>
      </c>
      <c r="B1" s="27" t="s">
        <v>402</v>
      </c>
    </row>
    <row r="2" spans="1:6">
      <c r="A2" s="79"/>
      <c r="B2" s="27"/>
    </row>
    <row r="3" spans="1:6">
      <c r="A3" s="79"/>
      <c r="B3" s="27"/>
    </row>
    <row r="4" spans="1:6" ht="42.75" customHeight="1">
      <c r="A4" s="79"/>
      <c r="B4" s="1223" t="s">
        <v>403</v>
      </c>
      <c r="C4" s="1223"/>
      <c r="D4" s="1223"/>
      <c r="E4" s="1223"/>
      <c r="F4" s="1223"/>
    </row>
    <row r="5" spans="1:6">
      <c r="A5" s="79"/>
      <c r="B5" s="1222"/>
      <c r="C5" s="1222"/>
      <c r="D5" s="1222"/>
      <c r="E5" s="1222"/>
      <c r="F5" s="1222"/>
    </row>
    <row r="6" spans="1:6">
      <c r="A6" s="79"/>
      <c r="B6" s="1224" t="s">
        <v>404</v>
      </c>
      <c r="C6" s="1224"/>
      <c r="D6" s="1224"/>
      <c r="E6" s="1224"/>
      <c r="F6" s="1224"/>
    </row>
    <row r="7" spans="1:6" ht="72.75" customHeight="1">
      <c r="A7" s="79"/>
      <c r="B7" s="1222" t="s">
        <v>405</v>
      </c>
      <c r="C7" s="1222"/>
      <c r="D7" s="1222"/>
      <c r="E7" s="1222"/>
      <c r="F7" s="1222"/>
    </row>
    <row r="8" spans="1:6" ht="45" customHeight="1">
      <c r="A8" s="79"/>
      <c r="B8" s="1222" t="s">
        <v>406</v>
      </c>
      <c r="C8" s="1222"/>
      <c r="D8" s="1222"/>
      <c r="E8" s="1222"/>
      <c r="F8" s="1222"/>
    </row>
    <row r="9" spans="1:6" ht="97.5" customHeight="1">
      <c r="A9" s="79"/>
      <c r="B9" s="1222" t="s">
        <v>407</v>
      </c>
      <c r="C9" s="1222"/>
      <c r="D9" s="1222"/>
      <c r="E9" s="1222"/>
      <c r="F9" s="1222"/>
    </row>
    <row r="10" spans="1:6">
      <c r="A10" s="79"/>
      <c r="B10" s="1222"/>
      <c r="C10" s="1222"/>
      <c r="D10" s="1222"/>
      <c r="E10" s="1222"/>
      <c r="F10" s="1222"/>
    </row>
    <row r="11" spans="1:6">
      <c r="A11" s="79"/>
      <c r="B11" s="1224" t="s">
        <v>408</v>
      </c>
      <c r="C11" s="1224"/>
      <c r="D11" s="1224"/>
      <c r="E11" s="1224"/>
      <c r="F11" s="1224"/>
    </row>
    <row r="12" spans="1:6" ht="45" customHeight="1">
      <c r="A12" s="79"/>
      <c r="B12" s="1222" t="s">
        <v>409</v>
      </c>
      <c r="C12" s="1222"/>
      <c r="D12" s="1222"/>
      <c r="E12" s="1222"/>
      <c r="F12" s="1222"/>
    </row>
    <row r="13" spans="1:6">
      <c r="A13" s="79"/>
      <c r="B13" s="1222" t="s">
        <v>410</v>
      </c>
      <c r="C13" s="1222"/>
      <c r="D13" s="1222"/>
      <c r="E13" s="1222"/>
      <c r="F13" s="1222"/>
    </row>
    <row r="14" spans="1:6">
      <c r="A14" s="79"/>
      <c r="B14" s="1225" t="s">
        <v>411</v>
      </c>
      <c r="C14" s="1225"/>
      <c r="D14" s="1225"/>
      <c r="E14" s="1225"/>
      <c r="F14" s="1225"/>
    </row>
    <row r="15" spans="1:6">
      <c r="A15" s="233" t="s">
        <v>412</v>
      </c>
      <c r="B15" s="1222" t="s">
        <v>413</v>
      </c>
      <c r="C15" s="1222"/>
      <c r="D15" s="1222"/>
      <c r="E15" s="1222"/>
      <c r="F15" s="1222"/>
    </row>
    <row r="16" spans="1:6">
      <c r="A16" s="233" t="s">
        <v>412</v>
      </c>
      <c r="B16" s="1222" t="s">
        <v>414</v>
      </c>
      <c r="C16" s="1222"/>
      <c r="D16" s="1222"/>
      <c r="E16" s="1222"/>
      <c r="F16" s="1222"/>
    </row>
    <row r="17" spans="1:6">
      <c r="A17" s="233" t="s">
        <v>412</v>
      </c>
      <c r="B17" s="1222" t="s">
        <v>415</v>
      </c>
      <c r="C17" s="1222"/>
      <c r="D17" s="1222"/>
      <c r="E17" s="1222"/>
      <c r="F17" s="1222"/>
    </row>
    <row r="18" spans="1:6">
      <c r="A18" s="233" t="s">
        <v>412</v>
      </c>
      <c r="B18" s="1222" t="s">
        <v>416</v>
      </c>
      <c r="C18" s="1222"/>
      <c r="D18" s="1222"/>
      <c r="E18" s="1222"/>
      <c r="F18" s="1222"/>
    </row>
    <row r="19" spans="1:6">
      <c r="A19" s="233" t="s">
        <v>412</v>
      </c>
      <c r="B19" s="1222" t="s">
        <v>417</v>
      </c>
      <c r="C19" s="1222"/>
      <c r="D19" s="1222"/>
      <c r="E19" s="1222"/>
      <c r="F19" s="1222"/>
    </row>
    <row r="20" spans="1:6">
      <c r="A20" s="233" t="s">
        <v>412</v>
      </c>
      <c r="B20" s="1222" t="s">
        <v>418</v>
      </c>
      <c r="C20" s="1222"/>
      <c r="D20" s="1222"/>
      <c r="E20" s="1222"/>
      <c r="F20" s="1222"/>
    </row>
    <row r="21" spans="1:6" ht="28.5" customHeight="1">
      <c r="A21" s="233" t="s">
        <v>412</v>
      </c>
      <c r="B21" s="1222" t="s">
        <v>419</v>
      </c>
      <c r="C21" s="1222"/>
      <c r="D21" s="1222"/>
      <c r="E21" s="1222"/>
      <c r="F21" s="1222"/>
    </row>
    <row r="22" spans="1:6">
      <c r="A22" s="233" t="s">
        <v>412</v>
      </c>
      <c r="B22" s="1222" t="s">
        <v>420</v>
      </c>
      <c r="C22" s="1222"/>
      <c r="D22" s="1222"/>
      <c r="E22" s="1222"/>
      <c r="F22" s="1222"/>
    </row>
    <row r="23" spans="1:6">
      <c r="A23" s="233" t="s">
        <v>412</v>
      </c>
      <c r="B23" s="1222" t="s">
        <v>421</v>
      </c>
      <c r="C23" s="1222"/>
      <c r="D23" s="1222"/>
      <c r="E23" s="1222"/>
      <c r="F23" s="1222"/>
    </row>
    <row r="24" spans="1:6">
      <c r="A24" s="233" t="s">
        <v>412</v>
      </c>
      <c r="B24" s="1222" t="s">
        <v>422</v>
      </c>
      <c r="C24" s="1222"/>
      <c r="D24" s="1222"/>
      <c r="E24" s="1222"/>
      <c r="F24" s="1222"/>
    </row>
    <row r="25" spans="1:6">
      <c r="A25" s="233" t="s">
        <v>412</v>
      </c>
      <c r="B25" s="1222" t="s">
        <v>423</v>
      </c>
      <c r="C25" s="1222"/>
      <c r="D25" s="1222"/>
      <c r="E25" s="1222"/>
      <c r="F25" s="1222"/>
    </row>
    <row r="26" spans="1:6">
      <c r="A26" s="233" t="s">
        <v>412</v>
      </c>
      <c r="B26" s="1222" t="s">
        <v>424</v>
      </c>
      <c r="C26" s="1222"/>
      <c r="D26" s="1222"/>
      <c r="E26" s="1222"/>
      <c r="F26" s="1222"/>
    </row>
    <row r="27" spans="1:6">
      <c r="A27" s="233" t="s">
        <v>412</v>
      </c>
      <c r="B27" s="1222" t="s">
        <v>425</v>
      </c>
      <c r="C27" s="1222"/>
      <c r="D27" s="1222"/>
      <c r="E27" s="1222"/>
      <c r="F27" s="1222"/>
    </row>
    <row r="28" spans="1:6" ht="28.5" customHeight="1">
      <c r="A28" s="233" t="s">
        <v>412</v>
      </c>
      <c r="B28" s="1224" t="s">
        <v>426</v>
      </c>
      <c r="C28" s="1224"/>
      <c r="D28" s="1224"/>
      <c r="E28" s="1224"/>
      <c r="F28" s="1224"/>
    </row>
    <row r="29" spans="1:6">
      <c r="A29" s="233" t="s">
        <v>412</v>
      </c>
      <c r="B29" s="1222" t="s">
        <v>427</v>
      </c>
      <c r="C29" s="1222"/>
      <c r="D29" s="1222"/>
      <c r="E29" s="1222"/>
      <c r="F29" s="1222"/>
    </row>
    <row r="30" spans="1:6">
      <c r="A30" s="233" t="s">
        <v>412</v>
      </c>
      <c r="B30" s="1222" t="s">
        <v>428</v>
      </c>
      <c r="C30" s="1222"/>
      <c r="D30" s="1222"/>
      <c r="E30" s="1222"/>
      <c r="F30" s="1222"/>
    </row>
    <row r="31" spans="1:6" ht="6.75" customHeight="1">
      <c r="A31" s="79"/>
      <c r="B31" s="1222"/>
      <c r="C31" s="1222"/>
      <c r="D31" s="1222"/>
      <c r="E31" s="1222"/>
      <c r="F31" s="1222"/>
    </row>
    <row r="32" spans="1:6" ht="54.75" customHeight="1">
      <c r="A32" s="79"/>
      <c r="B32" s="1222" t="s">
        <v>429</v>
      </c>
      <c r="C32" s="1222"/>
      <c r="D32" s="1222"/>
      <c r="E32" s="1222"/>
      <c r="F32" s="1222"/>
    </row>
    <row r="33" spans="1:6">
      <c r="A33" s="79"/>
      <c r="B33" s="1222"/>
      <c r="C33" s="1222"/>
      <c r="D33" s="1222"/>
      <c r="E33" s="1222"/>
      <c r="F33" s="1222"/>
    </row>
    <row r="34" spans="1:6">
      <c r="A34" s="79"/>
      <c r="B34" s="1224" t="s">
        <v>430</v>
      </c>
      <c r="C34" s="1224"/>
      <c r="D34" s="1224"/>
      <c r="E34" s="1224"/>
      <c r="F34" s="1224"/>
    </row>
    <row r="35" spans="1:6" ht="40.5" customHeight="1">
      <c r="A35" s="233" t="s">
        <v>412</v>
      </c>
      <c r="B35" s="1222" t="s">
        <v>431</v>
      </c>
      <c r="C35" s="1222"/>
      <c r="D35" s="1222"/>
      <c r="E35" s="1222"/>
      <c r="F35" s="1222"/>
    </row>
    <row r="36" spans="1:6">
      <c r="A36" s="233" t="s">
        <v>412</v>
      </c>
      <c r="B36" s="1222" t="s">
        <v>432</v>
      </c>
      <c r="C36" s="1222"/>
      <c r="D36" s="1222"/>
      <c r="E36" s="1222"/>
      <c r="F36" s="1222"/>
    </row>
    <row r="37" spans="1:6" ht="56.25" customHeight="1">
      <c r="A37" s="233" t="s">
        <v>412</v>
      </c>
      <c r="B37" s="1222" t="s">
        <v>433</v>
      </c>
      <c r="C37" s="1222"/>
      <c r="D37" s="1222"/>
      <c r="E37" s="1222"/>
      <c r="F37" s="1222"/>
    </row>
    <row r="38" spans="1:6" ht="27.75" customHeight="1">
      <c r="A38" s="233" t="s">
        <v>412</v>
      </c>
      <c r="B38" s="1222" t="s">
        <v>434</v>
      </c>
      <c r="C38" s="1222"/>
      <c r="D38" s="1222"/>
      <c r="E38" s="1222"/>
      <c r="F38" s="1222"/>
    </row>
    <row r="39" spans="1:6">
      <c r="A39" s="233" t="s">
        <v>412</v>
      </c>
      <c r="B39" s="1222" t="s">
        <v>435</v>
      </c>
      <c r="C39" s="1222"/>
      <c r="D39" s="1222"/>
      <c r="E39" s="1222"/>
      <c r="F39" s="1222"/>
    </row>
    <row r="40" spans="1:6">
      <c r="A40" s="233" t="s">
        <v>412</v>
      </c>
      <c r="B40" s="1222" t="s">
        <v>436</v>
      </c>
      <c r="C40" s="1222"/>
      <c r="D40" s="1222"/>
      <c r="E40" s="1222"/>
      <c r="F40" s="1222"/>
    </row>
    <row r="41" spans="1:6" ht="27" customHeight="1">
      <c r="A41" s="233" t="s">
        <v>412</v>
      </c>
      <c r="B41" s="1222" t="s">
        <v>437</v>
      </c>
      <c r="C41" s="1222"/>
      <c r="D41" s="1222"/>
      <c r="E41" s="1222"/>
      <c r="F41" s="1222"/>
    </row>
    <row r="42" spans="1:6">
      <c r="A42" s="233" t="s">
        <v>412</v>
      </c>
      <c r="B42" s="1222" t="s">
        <v>438</v>
      </c>
      <c r="C42" s="1222"/>
      <c r="D42" s="1222"/>
      <c r="E42" s="1222"/>
      <c r="F42" s="1222"/>
    </row>
    <row r="43" spans="1:6">
      <c r="A43" s="233" t="s">
        <v>412</v>
      </c>
      <c r="B43" s="1222" t="s">
        <v>439</v>
      </c>
      <c r="C43" s="1222"/>
      <c r="D43" s="1222"/>
      <c r="E43" s="1222"/>
      <c r="F43" s="1222"/>
    </row>
    <row r="44" spans="1:6">
      <c r="A44" s="79"/>
      <c r="B44" s="1222"/>
      <c r="C44" s="1222"/>
      <c r="D44" s="1222"/>
      <c r="E44" s="1222"/>
      <c r="F44" s="1222"/>
    </row>
    <row r="45" spans="1:6">
      <c r="A45" s="79"/>
      <c r="B45" s="1224" t="s">
        <v>440</v>
      </c>
      <c r="C45" s="1224"/>
      <c r="D45" s="1224"/>
      <c r="E45" s="1224"/>
      <c r="F45" s="1224"/>
    </row>
    <row r="46" spans="1:6" ht="29.25" customHeight="1">
      <c r="A46" s="79"/>
      <c r="B46" s="1222" t="s">
        <v>441</v>
      </c>
      <c r="C46" s="1222"/>
      <c r="D46" s="1222"/>
      <c r="E46" s="1222"/>
      <c r="F46" s="1222"/>
    </row>
    <row r="47" spans="1:6">
      <c r="A47" s="79"/>
      <c r="B47" s="1222" t="s">
        <v>442</v>
      </c>
      <c r="C47" s="1222"/>
      <c r="D47" s="1222"/>
      <c r="E47" s="1222"/>
      <c r="F47" s="1222"/>
    </row>
    <row r="48" spans="1:6">
      <c r="A48" s="79"/>
      <c r="B48" s="1222"/>
      <c r="C48" s="1222"/>
      <c r="D48" s="1222"/>
      <c r="E48" s="1222"/>
      <c r="F48" s="1222"/>
    </row>
    <row r="49" spans="1:6" ht="21.75" customHeight="1">
      <c r="C49" s="50"/>
      <c r="D49" s="50"/>
      <c r="E49" s="208"/>
      <c r="F49" s="208"/>
    </row>
    <row r="50" spans="1:6" s="27" customFormat="1" ht="17.25" thickBot="1">
      <c r="A50" s="80"/>
      <c r="B50" s="81" t="s">
        <v>74</v>
      </c>
      <c r="C50" s="215" t="s">
        <v>75</v>
      </c>
      <c r="D50" s="215" t="s">
        <v>76</v>
      </c>
      <c r="E50" s="216" t="s">
        <v>77</v>
      </c>
      <c r="F50" s="216" t="s">
        <v>78</v>
      </c>
    </row>
    <row r="51" spans="1:6" s="120" customFormat="1" ht="13.5" thickTop="1">
      <c r="A51" s="119"/>
      <c r="B51" s="46"/>
      <c r="C51" s="86"/>
      <c r="D51" s="87"/>
      <c r="E51" s="139"/>
      <c r="F51" s="139"/>
    </row>
    <row r="52" spans="1:6" s="120" customFormat="1" ht="47.25" customHeight="1">
      <c r="A52" s="84" t="s">
        <v>443</v>
      </c>
      <c r="B52" s="48" t="s">
        <v>444</v>
      </c>
      <c r="C52" s="86" t="s">
        <v>128</v>
      </c>
      <c r="D52" s="87">
        <v>890.85</v>
      </c>
      <c r="E52" s="139"/>
      <c r="F52" s="139">
        <f>E52*D52</f>
        <v>0</v>
      </c>
    </row>
    <row r="53" spans="1:6" s="979" customFormat="1" ht="47.25" customHeight="1">
      <c r="A53" s="981" t="s">
        <v>3362</v>
      </c>
      <c r="B53" s="982" t="s">
        <v>3363</v>
      </c>
      <c r="C53" s="983" t="s">
        <v>128</v>
      </c>
      <c r="D53" s="984">
        <v>890.85</v>
      </c>
      <c r="E53" s="991"/>
      <c r="F53" s="991">
        <f>E53*D53</f>
        <v>0</v>
      </c>
    </row>
    <row r="54" spans="1:6" s="120" customFormat="1" ht="12.75">
      <c r="A54" s="119"/>
      <c r="B54" s="46"/>
      <c r="C54" s="86"/>
      <c r="D54" s="87"/>
      <c r="E54" s="139"/>
      <c r="F54" s="139"/>
    </row>
    <row r="55" spans="1:6" s="120" customFormat="1" ht="76.5">
      <c r="A55" s="84" t="s">
        <v>445</v>
      </c>
      <c r="B55" s="48" t="s">
        <v>446</v>
      </c>
      <c r="C55" s="86" t="s">
        <v>123</v>
      </c>
      <c r="D55" s="87">
        <v>53.45</v>
      </c>
      <c r="E55" s="139"/>
      <c r="F55" s="139">
        <f>E55*D55</f>
        <v>0</v>
      </c>
    </row>
    <row r="56" spans="1:6" s="120" customFormat="1" ht="12.75">
      <c r="A56" s="119"/>
      <c r="B56" s="46"/>
      <c r="C56" s="86"/>
      <c r="D56" s="87"/>
      <c r="E56" s="139"/>
      <c r="F56" s="139"/>
    </row>
    <row r="57" spans="1:6" s="120" customFormat="1" ht="89.25">
      <c r="A57" s="84" t="s">
        <v>447</v>
      </c>
      <c r="B57" s="48" t="s">
        <v>448</v>
      </c>
      <c r="C57" s="86" t="s">
        <v>102</v>
      </c>
      <c r="D57" s="87">
        <v>163.56</v>
      </c>
      <c r="E57" s="139"/>
      <c r="F57" s="139">
        <f>E57*D57</f>
        <v>0</v>
      </c>
    </row>
    <row r="58" spans="1:6" s="120" customFormat="1" ht="12.75">
      <c r="A58" s="119"/>
      <c r="B58" s="46"/>
      <c r="C58" s="86"/>
      <c r="D58" s="87"/>
      <c r="E58" s="139"/>
      <c r="F58" s="139"/>
    </row>
    <row r="59" spans="1:6" s="120" customFormat="1" ht="76.5">
      <c r="A59" s="84" t="s">
        <v>449</v>
      </c>
      <c r="B59" s="48" t="s">
        <v>450</v>
      </c>
      <c r="C59" s="86" t="s">
        <v>263</v>
      </c>
      <c r="D59" s="87">
        <v>55</v>
      </c>
      <c r="E59" s="139"/>
      <c r="F59" s="139">
        <f>E59*D59</f>
        <v>0</v>
      </c>
    </row>
    <row r="60" spans="1:6" s="120" customFormat="1" ht="12.75">
      <c r="A60" s="119"/>
      <c r="B60" s="46"/>
      <c r="C60" s="86"/>
      <c r="D60" s="87"/>
      <c r="E60" s="139"/>
      <c r="F60" s="139"/>
    </row>
    <row r="61" spans="1:6" s="120" customFormat="1" ht="76.5">
      <c r="A61" s="84" t="s">
        <v>451</v>
      </c>
      <c r="B61" s="48" t="s">
        <v>452</v>
      </c>
      <c r="C61" s="86" t="s">
        <v>263</v>
      </c>
      <c r="D61" s="87">
        <v>92</v>
      </c>
      <c r="E61" s="139"/>
      <c r="F61" s="139">
        <f>E61*D61</f>
        <v>0</v>
      </c>
    </row>
    <row r="62" spans="1:6" s="120" customFormat="1" ht="12.75">
      <c r="A62" s="119"/>
      <c r="B62" s="46"/>
      <c r="C62" s="86"/>
      <c r="D62" s="87"/>
      <c r="E62" s="139"/>
      <c r="F62" s="139"/>
    </row>
    <row r="63" spans="1:6" s="120" customFormat="1" ht="63.75">
      <c r="A63" s="84" t="s">
        <v>453</v>
      </c>
      <c r="B63" s="48" t="s">
        <v>454</v>
      </c>
      <c r="C63" s="86" t="s">
        <v>128</v>
      </c>
      <c r="D63" s="87">
        <v>733.07</v>
      </c>
      <c r="E63" s="139"/>
      <c r="F63" s="139">
        <f>E63*D63</f>
        <v>0</v>
      </c>
    </row>
    <row r="64" spans="1:6" s="120" customFormat="1" ht="12.75">
      <c r="A64" s="119"/>
      <c r="B64" s="46"/>
      <c r="C64" s="86"/>
      <c r="D64" s="87"/>
      <c r="E64" s="139"/>
      <c r="F64" s="139"/>
    </row>
    <row r="65" spans="1:6" s="120" customFormat="1" ht="63.75">
      <c r="A65" s="84" t="s">
        <v>455</v>
      </c>
      <c r="B65" s="48" t="s">
        <v>456</v>
      </c>
      <c r="C65" s="86" t="s">
        <v>128</v>
      </c>
      <c r="D65" s="87">
        <v>437.4</v>
      </c>
      <c r="E65" s="139"/>
      <c r="F65" s="139">
        <f>E65*D65</f>
        <v>0</v>
      </c>
    </row>
    <row r="66" spans="1:6" s="120" customFormat="1" ht="12.75">
      <c r="A66" s="119"/>
      <c r="B66" s="46"/>
      <c r="C66" s="86"/>
      <c r="D66" s="87"/>
      <c r="E66" s="139"/>
      <c r="F66" s="139"/>
    </row>
    <row r="67" spans="1:6" s="120" customFormat="1" ht="63.75">
      <c r="A67" s="84" t="s">
        <v>457</v>
      </c>
      <c r="B67" s="48" t="s">
        <v>458</v>
      </c>
      <c r="C67" s="86" t="s">
        <v>128</v>
      </c>
      <c r="D67" s="87">
        <v>1170.47</v>
      </c>
      <c r="E67" s="139"/>
      <c r="F67" s="139">
        <f>E67*D67</f>
        <v>0</v>
      </c>
    </row>
    <row r="68" spans="1:6" s="120" customFormat="1" ht="12.75">
      <c r="A68" s="119"/>
      <c r="B68" s="46"/>
      <c r="C68" s="86"/>
      <c r="D68" s="87"/>
      <c r="E68" s="139"/>
      <c r="F68" s="139"/>
    </row>
    <row r="69" spans="1:6" s="120" customFormat="1" ht="76.5">
      <c r="A69" s="84" t="s">
        <v>459</v>
      </c>
      <c r="B69" s="48" t="s">
        <v>460</v>
      </c>
      <c r="C69" s="86" t="s">
        <v>128</v>
      </c>
      <c r="D69" s="87">
        <v>528.6</v>
      </c>
      <c r="E69" s="139"/>
      <c r="F69" s="139">
        <f>E69*D69</f>
        <v>0</v>
      </c>
    </row>
    <row r="70" spans="1:6" s="120" customFormat="1" ht="12.75">
      <c r="A70" s="119"/>
      <c r="B70" s="46"/>
      <c r="C70" s="86"/>
      <c r="D70" s="87"/>
      <c r="E70" s="139"/>
      <c r="F70" s="139"/>
    </row>
    <row r="71" spans="1:6" s="120" customFormat="1" ht="76.5">
      <c r="A71" s="84" t="s">
        <v>461</v>
      </c>
      <c r="B71" s="48" t="s">
        <v>462</v>
      </c>
      <c r="C71" s="86" t="s">
        <v>123</v>
      </c>
      <c r="D71" s="87">
        <v>396.34</v>
      </c>
      <c r="E71" s="139"/>
      <c r="F71" s="139">
        <f>E71*D71</f>
        <v>0</v>
      </c>
    </row>
    <row r="72" spans="1:6" s="120" customFormat="1" ht="12.75">
      <c r="A72" s="119"/>
      <c r="B72" s="46"/>
      <c r="C72" s="86"/>
      <c r="D72" s="87"/>
      <c r="E72" s="139"/>
      <c r="F72" s="139"/>
    </row>
    <row r="73" spans="1:6" s="120" customFormat="1" ht="76.5">
      <c r="A73" s="84" t="s">
        <v>463</v>
      </c>
      <c r="B73" s="48" t="s">
        <v>464</v>
      </c>
      <c r="C73" s="86" t="s">
        <v>123</v>
      </c>
      <c r="D73" s="87">
        <v>5.78</v>
      </c>
      <c r="E73" s="139"/>
      <c r="F73" s="139">
        <f>E73*D73</f>
        <v>0</v>
      </c>
    </row>
    <row r="74" spans="1:6" s="120" customFormat="1" ht="12.75">
      <c r="A74" s="119"/>
      <c r="B74" s="46"/>
      <c r="C74" s="86"/>
      <c r="D74" s="87"/>
      <c r="E74" s="139"/>
      <c r="F74" s="139"/>
    </row>
    <row r="75" spans="1:6" s="120" customFormat="1" ht="76.5">
      <c r="A75" s="84" t="s">
        <v>465</v>
      </c>
      <c r="B75" s="48" t="s">
        <v>466</v>
      </c>
      <c r="C75" s="86" t="s">
        <v>123</v>
      </c>
      <c r="D75" s="87">
        <v>234.09</v>
      </c>
      <c r="E75" s="139"/>
      <c r="F75" s="139">
        <f>E75*D75</f>
        <v>0</v>
      </c>
    </row>
    <row r="76" spans="1:6" s="120" customFormat="1" ht="12.75">
      <c r="A76" s="119"/>
      <c r="B76" s="46"/>
      <c r="C76" s="86"/>
      <c r="D76" s="87"/>
      <c r="E76" s="139"/>
      <c r="F76" s="139"/>
    </row>
    <row r="77" spans="1:6" s="120" customFormat="1" ht="63.75">
      <c r="A77" s="84" t="s">
        <v>467</v>
      </c>
      <c r="B77" s="48" t="s">
        <v>468</v>
      </c>
      <c r="C77" s="86" t="s">
        <v>123</v>
      </c>
      <c r="D77" s="87">
        <v>137</v>
      </c>
      <c r="E77" s="139"/>
      <c r="F77" s="139">
        <f>E77*D77</f>
        <v>0</v>
      </c>
    </row>
    <row r="78" spans="1:6" s="120" customFormat="1" ht="12.75">
      <c r="A78" s="119"/>
      <c r="B78" s="46"/>
      <c r="C78" s="86"/>
      <c r="D78" s="87"/>
      <c r="E78" s="139"/>
      <c r="F78" s="139"/>
    </row>
    <row r="79" spans="1:6" s="120" customFormat="1" ht="36.75" customHeight="1">
      <c r="A79" s="84" t="s">
        <v>469</v>
      </c>
      <c r="B79" s="46" t="s">
        <v>470</v>
      </c>
      <c r="C79" s="86"/>
      <c r="D79" s="87"/>
      <c r="E79" s="139"/>
      <c r="F79" s="139"/>
    </row>
    <row r="80" spans="1:6" s="120" customFormat="1" ht="63.75">
      <c r="A80" s="119"/>
      <c r="B80" s="46" t="s">
        <v>471</v>
      </c>
      <c r="C80" s="86"/>
      <c r="D80" s="87"/>
      <c r="E80" s="139"/>
      <c r="F80" s="139"/>
    </row>
    <row r="81" spans="1:6" s="120" customFormat="1" ht="12.75">
      <c r="A81" s="1000" t="s">
        <v>378</v>
      </c>
      <c r="B81" s="982" t="s">
        <v>3364</v>
      </c>
      <c r="C81" s="983" t="s">
        <v>128</v>
      </c>
      <c r="D81" s="984">
        <v>58.97</v>
      </c>
      <c r="E81" s="947"/>
      <c r="F81" s="947">
        <f>E81*D81</f>
        <v>0</v>
      </c>
    </row>
    <row r="82" spans="1:6" s="120" customFormat="1" ht="25.5">
      <c r="A82" s="1000" t="s">
        <v>472</v>
      </c>
      <c r="B82" s="982" t="s">
        <v>3365</v>
      </c>
      <c r="C82" s="983" t="s">
        <v>123</v>
      </c>
      <c r="D82" s="984">
        <v>11.8</v>
      </c>
      <c r="E82" s="947"/>
      <c r="F82" s="947">
        <f t="shared" ref="F82:F83" si="0">E82*D82</f>
        <v>0</v>
      </c>
    </row>
    <row r="83" spans="1:6" s="120" customFormat="1" ht="12.75">
      <c r="A83" s="1000" t="s">
        <v>474</v>
      </c>
      <c r="B83" s="982" t="s">
        <v>3366</v>
      </c>
      <c r="C83" s="983" t="s">
        <v>102</v>
      </c>
      <c r="D83" s="984">
        <v>9.6999999999999993</v>
      </c>
      <c r="E83" s="947"/>
      <c r="F83" s="947">
        <f t="shared" si="0"/>
        <v>0</v>
      </c>
    </row>
    <row r="84" spans="1:6" s="120" customFormat="1" ht="12.75">
      <c r="A84" s="1000" t="s">
        <v>476</v>
      </c>
      <c r="B84" s="982" t="s">
        <v>473</v>
      </c>
      <c r="C84" s="983" t="s">
        <v>263</v>
      </c>
      <c r="D84" s="984">
        <v>9</v>
      </c>
      <c r="E84" s="947"/>
      <c r="F84" s="947">
        <f>E84*D84</f>
        <v>0</v>
      </c>
    </row>
    <row r="85" spans="1:6" s="120" customFormat="1" ht="12.75">
      <c r="A85" s="1000" t="s">
        <v>478</v>
      </c>
      <c r="B85" s="982" t="s">
        <v>475</v>
      </c>
      <c r="C85" s="983" t="s">
        <v>263</v>
      </c>
      <c r="D85" s="984">
        <v>10</v>
      </c>
      <c r="E85" s="947"/>
      <c r="F85" s="947">
        <f t="shared" ref="F85:F90" si="1">E85*D85</f>
        <v>0</v>
      </c>
    </row>
    <row r="86" spans="1:6" s="120" customFormat="1" ht="12.75">
      <c r="A86" s="1000" t="s">
        <v>480</v>
      </c>
      <c r="B86" s="982" t="s">
        <v>477</v>
      </c>
      <c r="C86" s="983" t="s">
        <v>123</v>
      </c>
      <c r="D86" s="984">
        <f>3.3*(1.02+1.78+0.51+3)</f>
        <v>20.822999999999997</v>
      </c>
      <c r="E86" s="947"/>
      <c r="F86" s="947">
        <f t="shared" si="1"/>
        <v>0</v>
      </c>
    </row>
    <row r="87" spans="1:6" s="120" customFormat="1" ht="12.75">
      <c r="A87" s="1000" t="s">
        <v>482</v>
      </c>
      <c r="B87" s="982" t="s">
        <v>479</v>
      </c>
      <c r="C87" s="983" t="s">
        <v>128</v>
      </c>
      <c r="D87" s="984">
        <f>23.36+15.01</f>
        <v>38.369999999999997</v>
      </c>
      <c r="E87" s="947"/>
      <c r="F87" s="947">
        <f t="shared" si="1"/>
        <v>0</v>
      </c>
    </row>
    <row r="88" spans="1:6" s="120" customFormat="1" ht="25.5">
      <c r="A88" s="1000" t="s">
        <v>520</v>
      </c>
      <c r="B88" s="982" t="s">
        <v>481</v>
      </c>
      <c r="C88" s="983" t="s">
        <v>81</v>
      </c>
      <c r="D88" s="984">
        <v>1</v>
      </c>
      <c r="E88" s="947"/>
      <c r="F88" s="947">
        <f t="shared" si="1"/>
        <v>0</v>
      </c>
    </row>
    <row r="89" spans="1:6" s="120" customFormat="1" ht="12.75">
      <c r="A89" s="1000" t="s">
        <v>3367</v>
      </c>
      <c r="B89" s="982" t="s">
        <v>3368</v>
      </c>
      <c r="C89" s="983" t="s">
        <v>128</v>
      </c>
      <c r="D89" s="984">
        <f>6.44+104.95</f>
        <v>111.39</v>
      </c>
      <c r="E89" s="947"/>
      <c r="F89" s="947">
        <f t="shared" si="1"/>
        <v>0</v>
      </c>
    </row>
    <row r="90" spans="1:6" s="120" customFormat="1" ht="12.75">
      <c r="A90" s="1000" t="s">
        <v>3369</v>
      </c>
      <c r="B90" s="982" t="s">
        <v>3370</v>
      </c>
      <c r="C90" s="983" t="s">
        <v>128</v>
      </c>
      <c r="D90" s="984">
        <f>6.44+104.95</f>
        <v>111.39</v>
      </c>
      <c r="E90" s="947"/>
      <c r="F90" s="947">
        <f t="shared" si="1"/>
        <v>0</v>
      </c>
    </row>
    <row r="91" spans="1:6" s="120" customFormat="1" ht="12.75">
      <c r="A91" s="988"/>
      <c r="B91" s="982"/>
      <c r="C91" s="983"/>
      <c r="D91" s="984"/>
      <c r="E91" s="947"/>
      <c r="F91" s="947"/>
    </row>
    <row r="92" spans="1:6" s="120" customFormat="1" ht="25.5">
      <c r="A92" s="1000" t="s">
        <v>520</v>
      </c>
      <c r="B92" s="982" t="s">
        <v>3371</v>
      </c>
      <c r="C92" s="983" t="s">
        <v>123</v>
      </c>
      <c r="D92" s="984">
        <v>67.760000000000005</v>
      </c>
      <c r="E92" s="139"/>
      <c r="F92" s="139">
        <f t="shared" ref="F92" si="2">E92*D92</f>
        <v>0</v>
      </c>
    </row>
    <row r="93" spans="1:6" s="120" customFormat="1" ht="12.75">
      <c r="A93" s="1000"/>
      <c r="B93" s="982"/>
      <c r="C93" s="983"/>
      <c r="D93" s="984"/>
      <c r="E93" s="139"/>
      <c r="F93" s="139"/>
    </row>
    <row r="94" spans="1:6" s="120" customFormat="1" ht="25.5">
      <c r="A94" s="981" t="s">
        <v>483</v>
      </c>
      <c r="B94" s="982" t="s">
        <v>484</v>
      </c>
      <c r="C94" s="983"/>
      <c r="D94" s="984"/>
      <c r="E94" s="139"/>
      <c r="F94" s="139"/>
    </row>
    <row r="95" spans="1:6" s="120" customFormat="1" ht="12.75">
      <c r="A95" s="1000" t="s">
        <v>378</v>
      </c>
      <c r="B95" s="982" t="s">
        <v>485</v>
      </c>
      <c r="C95" s="983" t="s">
        <v>128</v>
      </c>
      <c r="D95" s="984">
        <v>63.55</v>
      </c>
      <c r="E95" s="947"/>
      <c r="F95" s="947">
        <f t="shared" ref="F95:F102" si="3">E95*D95</f>
        <v>0</v>
      </c>
    </row>
    <row r="96" spans="1:6" s="120" customFormat="1" ht="25.5">
      <c r="A96" s="1000" t="s">
        <v>472</v>
      </c>
      <c r="B96" s="982" t="s">
        <v>3365</v>
      </c>
      <c r="C96" s="983" t="s">
        <v>123</v>
      </c>
      <c r="D96" s="984">
        <v>12.71</v>
      </c>
      <c r="E96" s="947"/>
      <c r="F96" s="947">
        <f t="shared" si="3"/>
        <v>0</v>
      </c>
    </row>
    <row r="97" spans="1:6" s="120" customFormat="1" ht="25.5">
      <c r="A97" s="1000" t="s">
        <v>474</v>
      </c>
      <c r="B97" s="982" t="s">
        <v>486</v>
      </c>
      <c r="C97" s="983" t="s">
        <v>128</v>
      </c>
      <c r="D97" s="984">
        <f>0.3*63.55</f>
        <v>19.064999999999998</v>
      </c>
      <c r="E97" s="947"/>
      <c r="F97" s="947">
        <f t="shared" si="3"/>
        <v>0</v>
      </c>
    </row>
    <row r="98" spans="1:6" s="120" customFormat="1" ht="12.75">
      <c r="A98" s="1000" t="s">
        <v>476</v>
      </c>
      <c r="B98" s="982" t="s">
        <v>487</v>
      </c>
      <c r="C98" s="983" t="s">
        <v>123</v>
      </c>
      <c r="D98" s="984">
        <v>12.3</v>
      </c>
      <c r="E98" s="947"/>
      <c r="F98" s="947">
        <f t="shared" si="3"/>
        <v>0</v>
      </c>
    </row>
    <row r="99" spans="1:6" s="120" customFormat="1" ht="12.75">
      <c r="A99" s="1000" t="s">
        <v>478</v>
      </c>
      <c r="B99" s="982" t="s">
        <v>473</v>
      </c>
      <c r="C99" s="983" t="s">
        <v>263</v>
      </c>
      <c r="D99" s="984">
        <v>2</v>
      </c>
      <c r="E99" s="947"/>
      <c r="F99" s="947">
        <f t="shared" si="3"/>
        <v>0</v>
      </c>
    </row>
    <row r="100" spans="1:6" s="120" customFormat="1" ht="12.75">
      <c r="A100" s="1000" t="s">
        <v>480</v>
      </c>
      <c r="B100" s="982" t="s">
        <v>475</v>
      </c>
      <c r="C100" s="983" t="s">
        <v>263</v>
      </c>
      <c r="D100" s="984">
        <v>9</v>
      </c>
      <c r="E100" s="947"/>
      <c r="F100" s="947">
        <f t="shared" si="3"/>
        <v>0</v>
      </c>
    </row>
    <row r="101" spans="1:6" s="120" customFormat="1" ht="12.75">
      <c r="A101" s="1000" t="s">
        <v>482</v>
      </c>
      <c r="B101" s="982" t="s">
        <v>3372</v>
      </c>
      <c r="C101" s="983" t="s">
        <v>128</v>
      </c>
      <c r="D101" s="984">
        <v>61.3</v>
      </c>
      <c r="E101" s="947"/>
      <c r="F101" s="947">
        <f t="shared" si="3"/>
        <v>0</v>
      </c>
    </row>
    <row r="102" spans="1:6" s="120" customFormat="1" ht="12.75">
      <c r="A102" s="1000" t="s">
        <v>520</v>
      </c>
      <c r="B102" s="982" t="s">
        <v>3373</v>
      </c>
      <c r="C102" s="983" t="s">
        <v>123</v>
      </c>
      <c r="D102" s="984">
        <v>10.5</v>
      </c>
      <c r="E102" s="947"/>
      <c r="F102" s="947">
        <f t="shared" si="3"/>
        <v>0</v>
      </c>
    </row>
    <row r="103" spans="1:6" s="120" customFormat="1" ht="12.75">
      <c r="A103" s="988"/>
      <c r="B103" s="982"/>
      <c r="C103" s="983"/>
      <c r="D103" s="984"/>
      <c r="E103" s="139"/>
      <c r="F103" s="139"/>
    </row>
    <row r="104" spans="1:6" s="120" customFormat="1" ht="76.5">
      <c r="A104" s="981" t="s">
        <v>488</v>
      </c>
      <c r="B104" s="982" t="s">
        <v>489</v>
      </c>
      <c r="C104" s="983" t="s">
        <v>128</v>
      </c>
      <c r="D104" s="984">
        <v>15.6</v>
      </c>
      <c r="E104" s="139"/>
      <c r="F104" s="139">
        <f>E104*D104</f>
        <v>0</v>
      </c>
    </row>
    <row r="105" spans="1:6" s="120" customFormat="1" ht="12.75">
      <c r="A105" s="988"/>
      <c r="B105" s="982"/>
      <c r="C105" s="983"/>
      <c r="D105" s="984"/>
      <c r="E105" s="139"/>
      <c r="F105" s="139"/>
    </row>
    <row r="106" spans="1:6" s="120" customFormat="1" ht="63.75">
      <c r="A106" s="981" t="s">
        <v>490</v>
      </c>
      <c r="B106" s="982" t="s">
        <v>491</v>
      </c>
      <c r="C106" s="983" t="s">
        <v>123</v>
      </c>
      <c r="D106" s="984">
        <v>1.63</v>
      </c>
      <c r="E106" s="139"/>
      <c r="F106" s="139">
        <f>E106*D106</f>
        <v>0</v>
      </c>
    </row>
    <row r="107" spans="1:6" s="120" customFormat="1" ht="12.75">
      <c r="A107" s="981"/>
      <c r="B107" s="982"/>
      <c r="C107" s="983"/>
      <c r="D107" s="984"/>
      <c r="E107" s="139"/>
      <c r="F107" s="139"/>
    </row>
    <row r="108" spans="1:6" s="120" customFormat="1" ht="63.75">
      <c r="A108" s="988" t="s">
        <v>259</v>
      </c>
      <c r="B108" s="982" t="s">
        <v>3412</v>
      </c>
      <c r="C108" s="983" t="s">
        <v>128</v>
      </c>
      <c r="D108" s="984">
        <v>2100</v>
      </c>
      <c r="E108" s="947"/>
      <c r="F108" s="947">
        <f>E108*D108</f>
        <v>0</v>
      </c>
    </row>
    <row r="109" spans="1:6" s="120" customFormat="1" ht="12.75">
      <c r="A109" s="981"/>
      <c r="B109" s="982"/>
      <c r="C109" s="983"/>
      <c r="D109" s="984"/>
      <c r="E109" s="947"/>
      <c r="F109" s="947"/>
    </row>
    <row r="110" spans="1:6" s="120" customFormat="1" ht="25.5">
      <c r="A110" s="981" t="s">
        <v>261</v>
      </c>
      <c r="B110" s="982" t="s">
        <v>3374</v>
      </c>
      <c r="C110" s="983" t="s">
        <v>81</v>
      </c>
      <c r="D110" s="984">
        <v>1</v>
      </c>
      <c r="E110" s="947"/>
      <c r="F110" s="947">
        <f>E110*D110</f>
        <v>0</v>
      </c>
    </row>
    <row r="111" spans="1:6" s="120" customFormat="1" ht="12.75">
      <c r="A111" s="981"/>
      <c r="B111" s="982"/>
      <c r="C111" s="983"/>
      <c r="D111" s="984"/>
      <c r="E111" s="947"/>
      <c r="F111" s="947"/>
    </row>
    <row r="112" spans="1:6" s="120" customFormat="1" ht="63.75">
      <c r="A112" s="981" t="s">
        <v>3357</v>
      </c>
      <c r="B112" s="982" t="s">
        <v>3375</v>
      </c>
      <c r="C112" s="983" t="s">
        <v>3376</v>
      </c>
      <c r="D112" s="984">
        <v>1</v>
      </c>
      <c r="E112" s="947"/>
      <c r="F112" s="947">
        <f>E112*D112</f>
        <v>0</v>
      </c>
    </row>
    <row r="113" spans="1:6" s="120" customFormat="1" ht="12.75">
      <c r="A113" s="84"/>
      <c r="B113" s="46"/>
      <c r="C113" s="86"/>
      <c r="D113" s="87"/>
      <c r="E113" s="139"/>
      <c r="F113" s="139"/>
    </row>
    <row r="114" spans="1:6" s="120" customFormat="1" ht="13.5" thickBot="1">
      <c r="A114" s="119"/>
      <c r="B114" s="46"/>
      <c r="C114" s="86"/>
      <c r="D114" s="87"/>
      <c r="E114" s="139"/>
      <c r="F114" s="139"/>
    </row>
    <row r="115" spans="1:6" s="27" customFormat="1" ht="17.25" thickBot="1">
      <c r="A115" s="234"/>
      <c r="B115" s="235" t="s">
        <v>492</v>
      </c>
      <c r="C115" s="236"/>
      <c r="D115" s="237"/>
      <c r="E115" s="403"/>
      <c r="F115" s="403">
        <f>SUM(F51:F114)</f>
        <v>0</v>
      </c>
    </row>
    <row r="116" spans="1:6" ht="17.25" thickTop="1"/>
  </sheetData>
  <sheetProtection selectLockedCells="1" selectUnlockedCells="1"/>
  <mergeCells count="45">
    <mergeCell ref="B46:F46"/>
    <mergeCell ref="B47:F47"/>
    <mergeCell ref="B48:F48"/>
    <mergeCell ref="B40:F40"/>
    <mergeCell ref="B41:F41"/>
    <mergeCell ref="B42:F42"/>
    <mergeCell ref="B43:F43"/>
    <mergeCell ref="B44:F44"/>
    <mergeCell ref="B45:F45"/>
    <mergeCell ref="B39:F39"/>
    <mergeCell ref="B28:F28"/>
    <mergeCell ref="B29:F29"/>
    <mergeCell ref="B30:F30"/>
    <mergeCell ref="B31:F31"/>
    <mergeCell ref="B32:F32"/>
    <mergeCell ref="B33:F33"/>
    <mergeCell ref="B34:F34"/>
    <mergeCell ref="B35:F35"/>
    <mergeCell ref="B36:F36"/>
    <mergeCell ref="B37:F37"/>
    <mergeCell ref="B38:F38"/>
    <mergeCell ref="B27:F27"/>
    <mergeCell ref="B16:F16"/>
    <mergeCell ref="B17:F17"/>
    <mergeCell ref="B18:F18"/>
    <mergeCell ref="B19:F19"/>
    <mergeCell ref="B20:F20"/>
    <mergeCell ref="B21:F21"/>
    <mergeCell ref="B22:F22"/>
    <mergeCell ref="B23:F23"/>
    <mergeCell ref="B24:F24"/>
    <mergeCell ref="B25:F25"/>
    <mergeCell ref="B26:F26"/>
    <mergeCell ref="B15:F15"/>
    <mergeCell ref="B4:F4"/>
    <mergeCell ref="B5:F5"/>
    <mergeCell ref="B6:F6"/>
    <mergeCell ref="B7:F7"/>
    <mergeCell ref="B8:F8"/>
    <mergeCell ref="B9:F9"/>
    <mergeCell ref="B10:F10"/>
    <mergeCell ref="B11:F11"/>
    <mergeCell ref="B12:F12"/>
    <mergeCell ref="B13:F13"/>
    <mergeCell ref="B14:F14"/>
  </mergeCells>
  <pageMargins left="0.90551181102362199" right="0.51181102362204722" top="0.74803149606299213" bottom="0.74803149606299213" header="0.31496062992125984" footer="0.31496062992125984"/>
  <pageSetup paperSize="9" scale="97" firstPageNumber="0" orientation="portrait" horizontalDpi="300" verticalDpi="300" r:id="rId1"/>
  <headerFooter alignWithMargins="0">
    <oddHeader>&amp;L&amp;"Calibri,Krepko"&amp;9&amp;URUŠITEV IN NOVOGRADNJA PRIZIDKA K DOMU UPOKOJENCEV POLZELA&amp;R&amp;9POPIS GRADBENIH DEL
A/7.0 RUŠITVENA DELA</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sheetPr>
  <dimension ref="A1:G133"/>
  <sheetViews>
    <sheetView view="pageBreakPreview" topLeftCell="A127" zoomScaleSheetLayoutView="100" workbookViewId="0">
      <selection activeCell="I130" sqref="I130"/>
    </sheetView>
  </sheetViews>
  <sheetFormatPr defaultRowHeight="16.5"/>
  <cols>
    <col min="1" max="1" width="7.140625" style="50" customWidth="1"/>
    <col min="2" max="2" width="39.42578125" style="21" customWidth="1"/>
    <col min="3" max="3" width="8.28515625" style="1" customWidth="1"/>
    <col min="4" max="4" width="9.7109375" style="1" customWidth="1"/>
    <col min="5" max="5" width="12.42578125" style="1" customWidth="1"/>
    <col min="6" max="6" width="13.28515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9.7109375" style="1" customWidth="1"/>
    <col min="261" max="261" width="12.42578125" style="1" customWidth="1"/>
    <col min="262" max="262" width="13.28515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9.7109375" style="1" customWidth="1"/>
    <col min="517" max="517" width="12.42578125" style="1" customWidth="1"/>
    <col min="518" max="518" width="13.28515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9.7109375" style="1" customWidth="1"/>
    <col min="773" max="773" width="12.42578125" style="1" customWidth="1"/>
    <col min="774" max="774" width="13.28515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9.7109375" style="1" customWidth="1"/>
    <col min="1029" max="1029" width="12.42578125" style="1" customWidth="1"/>
    <col min="1030" max="1030" width="13.28515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9.7109375" style="1" customWidth="1"/>
    <col min="1285" max="1285" width="12.42578125" style="1" customWidth="1"/>
    <col min="1286" max="1286" width="13.28515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9.7109375" style="1" customWidth="1"/>
    <col min="1541" max="1541" width="12.42578125" style="1" customWidth="1"/>
    <col min="1542" max="1542" width="13.28515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9.7109375" style="1" customWidth="1"/>
    <col min="1797" max="1797" width="12.42578125" style="1" customWidth="1"/>
    <col min="1798" max="1798" width="13.28515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9.7109375" style="1" customWidth="1"/>
    <col min="2053" max="2053" width="12.42578125" style="1" customWidth="1"/>
    <col min="2054" max="2054" width="13.28515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9.7109375" style="1" customWidth="1"/>
    <col min="2309" max="2309" width="12.42578125" style="1" customWidth="1"/>
    <col min="2310" max="2310" width="13.28515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9.7109375" style="1" customWidth="1"/>
    <col min="2565" max="2565" width="12.42578125" style="1" customWidth="1"/>
    <col min="2566" max="2566" width="13.28515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9.7109375" style="1" customWidth="1"/>
    <col min="2821" max="2821" width="12.42578125" style="1" customWidth="1"/>
    <col min="2822" max="2822" width="13.28515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9.7109375" style="1" customWidth="1"/>
    <col min="3077" max="3077" width="12.42578125" style="1" customWidth="1"/>
    <col min="3078" max="3078" width="13.28515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9.7109375" style="1" customWidth="1"/>
    <col min="3333" max="3333" width="12.42578125" style="1" customWidth="1"/>
    <col min="3334" max="3334" width="13.28515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9.7109375" style="1" customWidth="1"/>
    <col min="3589" max="3589" width="12.42578125" style="1" customWidth="1"/>
    <col min="3590" max="3590" width="13.28515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9.7109375" style="1" customWidth="1"/>
    <col min="3845" max="3845" width="12.42578125" style="1" customWidth="1"/>
    <col min="3846" max="3846" width="13.28515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9.7109375" style="1" customWidth="1"/>
    <col min="4101" max="4101" width="12.42578125" style="1" customWidth="1"/>
    <col min="4102" max="4102" width="13.28515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9.7109375" style="1" customWidth="1"/>
    <col min="4357" max="4357" width="12.42578125" style="1" customWidth="1"/>
    <col min="4358" max="4358" width="13.28515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9.7109375" style="1" customWidth="1"/>
    <col min="4613" max="4613" width="12.42578125" style="1" customWidth="1"/>
    <col min="4614" max="4614" width="13.28515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9.7109375" style="1" customWidth="1"/>
    <col min="4869" max="4869" width="12.42578125" style="1" customWidth="1"/>
    <col min="4870" max="4870" width="13.28515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9.7109375" style="1" customWidth="1"/>
    <col min="5125" max="5125" width="12.42578125" style="1" customWidth="1"/>
    <col min="5126" max="5126" width="13.28515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9.7109375" style="1" customWidth="1"/>
    <col min="5381" max="5381" width="12.42578125" style="1" customWidth="1"/>
    <col min="5382" max="5382" width="13.28515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9.7109375" style="1" customWidth="1"/>
    <col min="5637" max="5637" width="12.42578125" style="1" customWidth="1"/>
    <col min="5638" max="5638" width="13.28515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9.7109375" style="1" customWidth="1"/>
    <col min="5893" max="5893" width="12.42578125" style="1" customWidth="1"/>
    <col min="5894" max="5894" width="13.28515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9.7109375" style="1" customWidth="1"/>
    <col min="6149" max="6149" width="12.42578125" style="1" customWidth="1"/>
    <col min="6150" max="6150" width="13.28515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9.7109375" style="1" customWidth="1"/>
    <col min="6405" max="6405" width="12.42578125" style="1" customWidth="1"/>
    <col min="6406" max="6406" width="13.28515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9.7109375" style="1" customWidth="1"/>
    <col min="6661" max="6661" width="12.42578125" style="1" customWidth="1"/>
    <col min="6662" max="6662" width="13.28515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9.7109375" style="1" customWidth="1"/>
    <col min="6917" max="6917" width="12.42578125" style="1" customWidth="1"/>
    <col min="6918" max="6918" width="13.28515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9.7109375" style="1" customWidth="1"/>
    <col min="7173" max="7173" width="12.42578125" style="1" customWidth="1"/>
    <col min="7174" max="7174" width="13.28515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9.7109375" style="1" customWidth="1"/>
    <col min="7429" max="7429" width="12.42578125" style="1" customWidth="1"/>
    <col min="7430" max="7430" width="13.28515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9.7109375" style="1" customWidth="1"/>
    <col min="7685" max="7685" width="12.42578125" style="1" customWidth="1"/>
    <col min="7686" max="7686" width="13.28515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9.7109375" style="1" customWidth="1"/>
    <col min="7941" max="7941" width="12.42578125" style="1" customWidth="1"/>
    <col min="7942" max="7942" width="13.28515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9.7109375" style="1" customWidth="1"/>
    <col min="8197" max="8197" width="12.42578125" style="1" customWidth="1"/>
    <col min="8198" max="8198" width="13.28515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9.7109375" style="1" customWidth="1"/>
    <col min="8453" max="8453" width="12.42578125" style="1" customWidth="1"/>
    <col min="8454" max="8454" width="13.28515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9.7109375" style="1" customWidth="1"/>
    <col min="8709" max="8709" width="12.42578125" style="1" customWidth="1"/>
    <col min="8710" max="8710" width="13.28515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9.7109375" style="1" customWidth="1"/>
    <col min="8965" max="8965" width="12.42578125" style="1" customWidth="1"/>
    <col min="8966" max="8966" width="13.28515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9.7109375" style="1" customWidth="1"/>
    <col min="9221" max="9221" width="12.42578125" style="1" customWidth="1"/>
    <col min="9222" max="9222" width="13.28515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9.7109375" style="1" customWidth="1"/>
    <col min="9477" max="9477" width="12.42578125" style="1" customWidth="1"/>
    <col min="9478" max="9478" width="13.28515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9.7109375" style="1" customWidth="1"/>
    <col min="9733" max="9733" width="12.42578125" style="1" customWidth="1"/>
    <col min="9734" max="9734" width="13.28515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9.7109375" style="1" customWidth="1"/>
    <col min="9989" max="9989" width="12.42578125" style="1" customWidth="1"/>
    <col min="9990" max="9990" width="13.28515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9.7109375" style="1" customWidth="1"/>
    <col min="10245" max="10245" width="12.42578125" style="1" customWidth="1"/>
    <col min="10246" max="10246" width="13.28515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9.7109375" style="1" customWidth="1"/>
    <col min="10501" max="10501" width="12.42578125" style="1" customWidth="1"/>
    <col min="10502" max="10502" width="13.28515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9.7109375" style="1" customWidth="1"/>
    <col min="10757" max="10757" width="12.42578125" style="1" customWidth="1"/>
    <col min="10758" max="10758" width="13.28515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9.7109375" style="1" customWidth="1"/>
    <col min="11013" max="11013" width="12.42578125" style="1" customWidth="1"/>
    <col min="11014" max="11014" width="13.28515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9.7109375" style="1" customWidth="1"/>
    <col min="11269" max="11269" width="12.42578125" style="1" customWidth="1"/>
    <col min="11270" max="11270" width="13.28515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9.7109375" style="1" customWidth="1"/>
    <col min="11525" max="11525" width="12.42578125" style="1" customWidth="1"/>
    <col min="11526" max="11526" width="13.28515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9.7109375" style="1" customWidth="1"/>
    <col min="11781" max="11781" width="12.42578125" style="1" customWidth="1"/>
    <col min="11782" max="11782" width="13.28515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9.7109375" style="1" customWidth="1"/>
    <col min="12037" max="12037" width="12.42578125" style="1" customWidth="1"/>
    <col min="12038" max="12038" width="13.28515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9.7109375" style="1" customWidth="1"/>
    <col min="12293" max="12293" width="12.42578125" style="1" customWidth="1"/>
    <col min="12294" max="12294" width="13.28515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9.7109375" style="1" customWidth="1"/>
    <col min="12549" max="12549" width="12.42578125" style="1" customWidth="1"/>
    <col min="12550" max="12550" width="13.28515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9.7109375" style="1" customWidth="1"/>
    <col min="12805" max="12805" width="12.42578125" style="1" customWidth="1"/>
    <col min="12806" max="12806" width="13.28515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9.7109375" style="1" customWidth="1"/>
    <col min="13061" max="13061" width="12.42578125" style="1" customWidth="1"/>
    <col min="13062" max="13062" width="13.28515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9.7109375" style="1" customWidth="1"/>
    <col min="13317" max="13317" width="12.42578125" style="1" customWidth="1"/>
    <col min="13318" max="13318" width="13.28515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9.7109375" style="1" customWidth="1"/>
    <col min="13573" max="13573" width="12.42578125" style="1" customWidth="1"/>
    <col min="13574" max="13574" width="13.28515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9.7109375" style="1" customWidth="1"/>
    <col min="13829" max="13829" width="12.42578125" style="1" customWidth="1"/>
    <col min="13830" max="13830" width="13.28515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9.7109375" style="1" customWidth="1"/>
    <col min="14085" max="14085" width="12.42578125" style="1" customWidth="1"/>
    <col min="14086" max="14086" width="13.28515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9.7109375" style="1" customWidth="1"/>
    <col min="14341" max="14341" width="12.42578125" style="1" customWidth="1"/>
    <col min="14342" max="14342" width="13.28515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9.7109375" style="1" customWidth="1"/>
    <col min="14597" max="14597" width="12.42578125" style="1" customWidth="1"/>
    <col min="14598" max="14598" width="13.28515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9.7109375" style="1" customWidth="1"/>
    <col min="14853" max="14853" width="12.42578125" style="1" customWidth="1"/>
    <col min="14854" max="14854" width="13.28515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9.7109375" style="1" customWidth="1"/>
    <col min="15109" max="15109" width="12.42578125" style="1" customWidth="1"/>
    <col min="15110" max="15110" width="13.28515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9.7109375" style="1" customWidth="1"/>
    <col min="15365" max="15365" width="12.42578125" style="1" customWidth="1"/>
    <col min="15366" max="15366" width="13.28515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9.7109375" style="1" customWidth="1"/>
    <col min="15621" max="15621" width="12.42578125" style="1" customWidth="1"/>
    <col min="15622" max="15622" width="13.28515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9.7109375" style="1" customWidth="1"/>
    <col min="15877" max="15877" width="12.42578125" style="1" customWidth="1"/>
    <col min="15878" max="15878" width="13.28515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9.7109375" style="1" customWidth="1"/>
    <col min="16133" max="16133" width="12.42578125" style="1" customWidth="1"/>
    <col min="16134" max="16134" width="13.28515625" style="1" customWidth="1"/>
    <col min="16135" max="16139" width="9.140625" style="1"/>
    <col min="16140" max="16140" width="7.140625" style="1" customWidth="1"/>
    <col min="16141" max="16384" width="9.140625" style="1"/>
  </cols>
  <sheetData>
    <row r="1" spans="1:6" s="241" customFormat="1" ht="18.75" thickBot="1">
      <c r="A1" s="72" t="s">
        <v>493</v>
      </c>
      <c r="B1" s="238" t="s">
        <v>56</v>
      </c>
      <c r="C1" s="239"/>
      <c r="D1" s="239"/>
      <c r="E1" s="239"/>
      <c r="F1" s="240"/>
    </row>
    <row r="2" spans="1:6" ht="17.25" thickTop="1"/>
    <row r="4" spans="1:6">
      <c r="A4" s="79" t="s">
        <v>494</v>
      </c>
      <c r="B4" s="242" t="s">
        <v>495</v>
      </c>
    </row>
    <row r="5" spans="1:6">
      <c r="A5" s="79"/>
      <c r="B5" s="242"/>
    </row>
    <row r="6" spans="1:6" s="111" customFormat="1" ht="15">
      <c r="A6" s="129" t="s">
        <v>496</v>
      </c>
      <c r="B6" s="243"/>
      <c r="C6" s="131"/>
      <c r="D6" s="132"/>
      <c r="E6" s="131"/>
      <c r="F6" s="133"/>
    </row>
    <row r="7" spans="1:6" s="244" customFormat="1" ht="16.5" customHeight="1">
      <c r="A7" s="1184" t="s">
        <v>497</v>
      </c>
      <c r="B7" s="1185"/>
      <c r="C7" s="1185"/>
      <c r="D7" s="1185"/>
      <c r="E7" s="1185"/>
      <c r="F7" s="1186"/>
    </row>
    <row r="8" spans="1:6" s="244" customFormat="1" ht="27" customHeight="1">
      <c r="A8" s="1233" t="s">
        <v>498</v>
      </c>
      <c r="B8" s="1234"/>
      <c r="C8" s="1234"/>
      <c r="D8" s="1234"/>
      <c r="E8" s="1234"/>
      <c r="F8" s="1235"/>
    </row>
    <row r="9" spans="1:6" s="244" customFormat="1" ht="13.5">
      <c r="A9" s="1233" t="s">
        <v>499</v>
      </c>
      <c r="B9" s="1234"/>
      <c r="C9" s="1234"/>
      <c r="D9" s="1234"/>
      <c r="E9" s="1234"/>
      <c r="F9" s="1235"/>
    </row>
    <row r="10" spans="1:6" s="244" customFormat="1" ht="15.75" customHeight="1">
      <c r="A10" s="1236" t="s">
        <v>500</v>
      </c>
      <c r="B10" s="1237"/>
      <c r="C10" s="1237"/>
      <c r="D10" s="1237"/>
      <c r="E10" s="1237"/>
      <c r="F10" s="1238"/>
    </row>
    <row r="11" spans="1:6" s="244" customFormat="1" ht="15.75" customHeight="1">
      <c r="A11" s="245" t="s">
        <v>501</v>
      </c>
      <c r="B11" s="246"/>
      <c r="C11" s="247"/>
      <c r="D11" s="248"/>
      <c r="E11" s="247"/>
      <c r="F11" s="269"/>
    </row>
    <row r="12" spans="1:6" s="244" customFormat="1" ht="18" customHeight="1">
      <c r="A12" s="1184" t="s">
        <v>502</v>
      </c>
      <c r="B12" s="1185"/>
      <c r="C12" s="1185"/>
      <c r="D12" s="1185"/>
      <c r="E12" s="1185"/>
      <c r="F12" s="1186"/>
    </row>
    <row r="13" spans="1:6" s="244" customFormat="1" ht="41.25" customHeight="1">
      <c r="A13" s="1187" t="s">
        <v>503</v>
      </c>
      <c r="B13" s="1188"/>
      <c r="C13" s="1188"/>
      <c r="D13" s="1188"/>
      <c r="E13" s="1188"/>
      <c r="F13" s="1189"/>
    </row>
    <row r="14" spans="1:6" s="244" customFormat="1" ht="27" customHeight="1">
      <c r="A14" s="1187" t="s">
        <v>504</v>
      </c>
      <c r="B14" s="1226"/>
      <c r="C14" s="1226"/>
      <c r="D14" s="1226"/>
      <c r="E14" s="1226"/>
      <c r="F14" s="1227"/>
    </row>
    <row r="15" spans="1:6" s="244" customFormat="1" ht="15.75" customHeight="1">
      <c r="A15" s="1187" t="s">
        <v>505</v>
      </c>
      <c r="B15" s="1228"/>
      <c r="C15" s="1228"/>
      <c r="D15" s="1228"/>
      <c r="E15" s="1228"/>
      <c r="F15" s="1229"/>
    </row>
    <row r="16" spans="1:6" s="244" customFormat="1" ht="15.75" customHeight="1">
      <c r="A16" s="1199" t="s">
        <v>506</v>
      </c>
      <c r="B16" s="1230"/>
      <c r="C16" s="1230"/>
      <c r="D16" s="1230"/>
      <c r="E16" s="1230"/>
      <c r="F16" s="1231"/>
    </row>
    <row r="17" spans="1:7" s="244" customFormat="1" ht="15.75" customHeight="1">
      <c r="A17" s="249"/>
      <c r="B17" s="249"/>
      <c r="C17" s="249"/>
      <c r="D17" s="249"/>
      <c r="E17" s="249"/>
      <c r="F17" s="250"/>
    </row>
    <row r="19" spans="1:7" s="27" customFormat="1" ht="17.25" thickBot="1">
      <c r="A19" s="80"/>
      <c r="B19" s="251" t="s">
        <v>74</v>
      </c>
      <c r="C19" s="82" t="s">
        <v>75</v>
      </c>
      <c r="D19" s="82" t="s">
        <v>76</v>
      </c>
      <c r="E19" s="82" t="s">
        <v>77</v>
      </c>
      <c r="F19" s="117" t="s">
        <v>78</v>
      </c>
    </row>
    <row r="20" spans="1:7" s="158" customFormat="1" ht="13.5" thickTop="1">
      <c r="A20" s="188"/>
      <c r="B20" s="252"/>
      <c r="C20" s="190"/>
      <c r="D20" s="190"/>
      <c r="E20" s="190"/>
      <c r="F20" s="192"/>
    </row>
    <row r="21" spans="1:7" s="150" customFormat="1" ht="51">
      <c r="A21" s="119" t="s">
        <v>507</v>
      </c>
      <c r="B21" s="48" t="s">
        <v>508</v>
      </c>
      <c r="C21" s="86" t="s">
        <v>128</v>
      </c>
      <c r="D21" s="87">
        <v>674.56</v>
      </c>
      <c r="E21" s="88"/>
      <c r="F21" s="139">
        <f>E21*D21</f>
        <v>0</v>
      </c>
      <c r="G21" s="109"/>
    </row>
    <row r="22" spans="1:7" s="150" customFormat="1" ht="234" customHeight="1">
      <c r="A22" s="119"/>
      <c r="B22" s="48" t="s">
        <v>509</v>
      </c>
      <c r="C22" s="86"/>
      <c r="D22" s="87"/>
      <c r="E22" s="88"/>
      <c r="F22" s="139"/>
      <c r="G22" s="109"/>
    </row>
    <row r="23" spans="1:7" s="150" customFormat="1" ht="45" customHeight="1">
      <c r="B23" s="253" t="s">
        <v>510</v>
      </c>
      <c r="C23" s="86"/>
      <c r="D23" s="87"/>
      <c r="E23" s="88"/>
      <c r="F23" s="139"/>
    </row>
    <row r="24" spans="1:7" s="150" customFormat="1" ht="12.75">
      <c r="B24" s="253"/>
      <c r="C24" s="86"/>
      <c r="D24" s="87"/>
      <c r="E24" s="88"/>
      <c r="F24" s="139"/>
    </row>
    <row r="25" spans="1:7" s="150" customFormat="1" ht="153">
      <c r="B25" s="254" t="s">
        <v>3377</v>
      </c>
      <c r="C25" s="255" t="s">
        <v>128</v>
      </c>
      <c r="D25" s="256">
        <f>D21</f>
        <v>674.56</v>
      </c>
      <c r="E25" s="257"/>
      <c r="F25" s="258">
        <f>E25*D25</f>
        <v>0</v>
      </c>
    </row>
    <row r="26" spans="1:7" s="120" customFormat="1">
      <c r="A26" s="218"/>
      <c r="B26" s="223"/>
      <c r="F26" s="142"/>
      <c r="G26" s="109"/>
    </row>
    <row r="27" spans="1:7" s="150" customFormat="1" ht="60" customHeight="1">
      <c r="A27" s="259" t="s">
        <v>511</v>
      </c>
      <c r="B27" s="48" t="s">
        <v>512</v>
      </c>
      <c r="F27" s="217"/>
    </row>
    <row r="28" spans="1:7" s="150" customFormat="1" ht="25.5">
      <c r="A28" s="86" t="s">
        <v>378</v>
      </c>
      <c r="B28" s="260" t="s">
        <v>513</v>
      </c>
      <c r="C28" s="86" t="s">
        <v>128</v>
      </c>
      <c r="D28" s="164">
        <v>54.66</v>
      </c>
      <c r="E28" s="88"/>
      <c r="F28" s="139">
        <f t="shared" ref="F28:F33" si="0">E28*D28</f>
        <v>0</v>
      </c>
      <c r="G28" s="109"/>
    </row>
    <row r="29" spans="1:7" s="120" customFormat="1" ht="25.5">
      <c r="A29" s="86" t="s">
        <v>472</v>
      </c>
      <c r="B29" s="260" t="s">
        <v>514</v>
      </c>
      <c r="C29" s="86" t="s">
        <v>128</v>
      </c>
      <c r="D29" s="164">
        <v>74.430000000000007</v>
      </c>
      <c r="E29" s="88"/>
      <c r="F29" s="139">
        <f t="shared" si="0"/>
        <v>0</v>
      </c>
      <c r="G29" s="109"/>
    </row>
    <row r="30" spans="1:7" s="120" customFormat="1" ht="38.25">
      <c r="A30" s="86" t="s">
        <v>474</v>
      </c>
      <c r="B30" s="260" t="s">
        <v>515</v>
      </c>
      <c r="C30" s="86" t="s">
        <v>128</v>
      </c>
      <c r="D30" s="164">
        <v>74.430000000000007</v>
      </c>
      <c r="E30" s="88"/>
      <c r="F30" s="139">
        <f t="shared" si="0"/>
        <v>0</v>
      </c>
      <c r="G30" s="109"/>
    </row>
    <row r="31" spans="1:7" s="120" customFormat="1" ht="25.5">
      <c r="A31" s="86" t="s">
        <v>476</v>
      </c>
      <c r="B31" s="260" t="s">
        <v>516</v>
      </c>
      <c r="C31" s="86" t="s">
        <v>128</v>
      </c>
      <c r="D31" s="164">
        <v>30.24</v>
      </c>
      <c r="E31" s="88"/>
      <c r="F31" s="139">
        <f t="shared" si="0"/>
        <v>0</v>
      </c>
      <c r="G31" s="109"/>
    </row>
    <row r="32" spans="1:7" s="120" customFormat="1">
      <c r="A32" s="86" t="s">
        <v>478</v>
      </c>
      <c r="B32" s="260" t="s">
        <v>517</v>
      </c>
      <c r="C32" s="86" t="s">
        <v>128</v>
      </c>
      <c r="D32" s="164">
        <v>56.99</v>
      </c>
      <c r="E32" s="88"/>
      <c r="F32" s="139">
        <f t="shared" si="0"/>
        <v>0</v>
      </c>
      <c r="G32" s="109"/>
    </row>
    <row r="33" spans="1:7" s="120" customFormat="1">
      <c r="A33" s="86" t="s">
        <v>480</v>
      </c>
      <c r="B33" s="260" t="s">
        <v>518</v>
      </c>
      <c r="C33" s="86" t="s">
        <v>102</v>
      </c>
      <c r="D33" s="164">
        <v>116.3</v>
      </c>
      <c r="E33" s="88"/>
      <c r="F33" s="139">
        <f t="shared" si="0"/>
        <v>0</v>
      </c>
      <c r="G33" s="109"/>
    </row>
    <row r="34" spans="1:7" s="120" customFormat="1" ht="4.5" customHeight="1">
      <c r="A34" s="218"/>
      <c r="B34" s="223"/>
      <c r="C34" s="86"/>
      <c r="D34" s="87"/>
      <c r="E34" s="88"/>
      <c r="F34" s="139"/>
      <c r="G34" s="150"/>
    </row>
    <row r="35" spans="1:7" s="120" customFormat="1">
      <c r="A35" s="86" t="s">
        <v>482</v>
      </c>
      <c r="B35" s="164" t="s">
        <v>519</v>
      </c>
      <c r="C35" s="86" t="s">
        <v>263</v>
      </c>
      <c r="D35" s="164">
        <v>4</v>
      </c>
      <c r="E35" s="88"/>
      <c r="F35" s="139">
        <f>E35*D35</f>
        <v>0</v>
      </c>
      <c r="G35" s="109"/>
    </row>
    <row r="36" spans="1:7" s="120" customFormat="1" ht="51">
      <c r="A36" s="86" t="s">
        <v>520</v>
      </c>
      <c r="B36" s="260" t="s">
        <v>521</v>
      </c>
      <c r="C36" s="86" t="s">
        <v>263</v>
      </c>
      <c r="D36" s="164">
        <v>8</v>
      </c>
      <c r="E36" s="88"/>
      <c r="F36" s="139">
        <f>E36*D36</f>
        <v>0</v>
      </c>
      <c r="G36" s="109"/>
    </row>
    <row r="37" spans="1:7" s="120" customFormat="1" ht="12.75">
      <c r="A37" s="218"/>
      <c r="B37" s="980"/>
      <c r="C37" s="86"/>
      <c r="D37" s="87"/>
      <c r="E37" s="88"/>
      <c r="F37" s="139"/>
      <c r="G37" s="150"/>
    </row>
    <row r="38" spans="1:7" s="150" customFormat="1" ht="60" customHeight="1">
      <c r="A38" s="119" t="s">
        <v>522</v>
      </c>
      <c r="B38" s="48" t="s">
        <v>523</v>
      </c>
      <c r="C38" s="86" t="s">
        <v>128</v>
      </c>
      <c r="D38" s="87">
        <v>117.11</v>
      </c>
      <c r="E38" s="88"/>
      <c r="F38" s="139">
        <f>E38*D38</f>
        <v>0</v>
      </c>
      <c r="G38" s="109"/>
    </row>
    <row r="39" spans="1:7" s="150" customFormat="1" ht="229.5">
      <c r="B39" s="253" t="s">
        <v>524</v>
      </c>
      <c r="C39" s="86"/>
      <c r="D39" s="87"/>
      <c r="E39" s="88"/>
      <c r="F39" s="139"/>
    </row>
    <row r="40" spans="1:7" s="150" customFormat="1" ht="38.25">
      <c r="B40" s="253" t="s">
        <v>510</v>
      </c>
      <c r="C40" s="86"/>
      <c r="D40" s="87"/>
      <c r="E40" s="88"/>
      <c r="F40" s="139"/>
    </row>
    <row r="41" spans="1:7" s="150" customFormat="1" ht="12.75">
      <c r="B41" s="253"/>
      <c r="C41" s="86"/>
      <c r="D41" s="87"/>
      <c r="E41" s="88"/>
      <c r="F41" s="139"/>
    </row>
    <row r="42" spans="1:7" s="150" customFormat="1" ht="51">
      <c r="A42" s="259" t="s">
        <v>525</v>
      </c>
      <c r="B42" s="48" t="s">
        <v>512</v>
      </c>
      <c r="F42" s="217"/>
    </row>
    <row r="43" spans="1:7" s="150" customFormat="1" ht="25.5">
      <c r="A43" s="86" t="s">
        <v>378</v>
      </c>
      <c r="B43" s="260" t="s">
        <v>513</v>
      </c>
      <c r="C43" s="86" t="s">
        <v>128</v>
      </c>
      <c r="D43" s="164">
        <v>6.14</v>
      </c>
      <c r="E43" s="88"/>
      <c r="F43" s="139">
        <f t="shared" ref="F43:F48" si="1">E43*D43</f>
        <v>0</v>
      </c>
    </row>
    <row r="44" spans="1:7" s="150" customFormat="1" ht="25.5">
      <c r="A44" s="86" t="s">
        <v>472</v>
      </c>
      <c r="B44" s="260" t="s">
        <v>514</v>
      </c>
      <c r="C44" s="86" t="s">
        <v>128</v>
      </c>
      <c r="D44" s="164">
        <v>10.64</v>
      </c>
      <c r="E44" s="88"/>
      <c r="F44" s="139">
        <f t="shared" si="1"/>
        <v>0</v>
      </c>
    </row>
    <row r="45" spans="1:7" s="150" customFormat="1" ht="38.25">
      <c r="A45" s="86" t="s">
        <v>474</v>
      </c>
      <c r="B45" s="260" t="s">
        <v>515</v>
      </c>
      <c r="C45" s="86" t="s">
        <v>128</v>
      </c>
      <c r="D45" s="164">
        <v>10.64</v>
      </c>
      <c r="E45" s="88"/>
      <c r="F45" s="139">
        <f t="shared" si="1"/>
        <v>0</v>
      </c>
    </row>
    <row r="46" spans="1:7" s="150" customFormat="1" ht="25.5">
      <c r="A46" s="86" t="s">
        <v>476</v>
      </c>
      <c r="B46" s="260" t="s">
        <v>516</v>
      </c>
      <c r="C46" s="86" t="s">
        <v>128</v>
      </c>
      <c r="D46" s="164">
        <v>7.19</v>
      </c>
      <c r="E46" s="88"/>
      <c r="F46" s="139">
        <f t="shared" si="1"/>
        <v>0</v>
      </c>
    </row>
    <row r="47" spans="1:7" s="150" customFormat="1" ht="12.75">
      <c r="A47" s="86" t="s">
        <v>478</v>
      </c>
      <c r="B47" s="260" t="s">
        <v>517</v>
      </c>
      <c r="C47" s="86" t="s">
        <v>128</v>
      </c>
      <c r="D47" s="164">
        <v>14.37</v>
      </c>
      <c r="E47" s="88"/>
      <c r="F47" s="139">
        <f t="shared" si="1"/>
        <v>0</v>
      </c>
    </row>
    <row r="48" spans="1:7" s="150" customFormat="1" ht="12.75">
      <c r="A48" s="86" t="s">
        <v>480</v>
      </c>
      <c r="B48" s="260" t="s">
        <v>518</v>
      </c>
      <c r="C48" s="86" t="s">
        <v>102</v>
      </c>
      <c r="D48" s="164">
        <v>28.75</v>
      </c>
      <c r="E48" s="88"/>
      <c r="F48" s="139">
        <f t="shared" si="1"/>
        <v>0</v>
      </c>
    </row>
    <row r="49" spans="1:6" s="150" customFormat="1" ht="12.75">
      <c r="A49" s="218"/>
      <c r="B49" s="223"/>
      <c r="C49" s="86"/>
      <c r="D49" s="87"/>
      <c r="E49" s="88"/>
      <c r="F49" s="139"/>
    </row>
    <row r="50" spans="1:6" s="150" customFormat="1" ht="12.75">
      <c r="A50" s="86" t="s">
        <v>482</v>
      </c>
      <c r="B50" s="164" t="s">
        <v>519</v>
      </c>
      <c r="C50" s="86" t="s">
        <v>263</v>
      </c>
      <c r="D50" s="164">
        <v>2</v>
      </c>
      <c r="E50" s="88"/>
      <c r="F50" s="139">
        <f>E50*D50</f>
        <v>0</v>
      </c>
    </row>
    <row r="51" spans="1:6" s="150" customFormat="1" ht="51">
      <c r="A51" s="86" t="s">
        <v>520</v>
      </c>
      <c r="B51" s="260" t="s">
        <v>521</v>
      </c>
      <c r="C51" s="86" t="s">
        <v>263</v>
      </c>
      <c r="D51" s="164">
        <v>2</v>
      </c>
      <c r="E51" s="88"/>
      <c r="F51" s="139">
        <f>E51*D51</f>
        <v>0</v>
      </c>
    </row>
    <row r="52" spans="1:6" s="150" customFormat="1" ht="12.75">
      <c r="B52" s="253"/>
      <c r="C52" s="86"/>
      <c r="D52" s="87"/>
      <c r="E52" s="88"/>
      <c r="F52" s="139"/>
    </row>
    <row r="53" spans="1:6" s="150" customFormat="1" ht="51">
      <c r="A53" s="119" t="s">
        <v>526</v>
      </c>
      <c r="B53" s="48" t="s">
        <v>527</v>
      </c>
      <c r="C53" s="86" t="s">
        <v>128</v>
      </c>
      <c r="D53" s="87">
        <v>6.76</v>
      </c>
      <c r="E53" s="88"/>
      <c r="F53" s="139">
        <f>E53*D53</f>
        <v>0</v>
      </c>
    </row>
    <row r="54" spans="1:6" s="150" customFormat="1" ht="229.5">
      <c r="B54" s="253" t="s">
        <v>528</v>
      </c>
      <c r="C54" s="86"/>
      <c r="D54" s="87"/>
      <c r="E54" s="88"/>
      <c r="F54" s="139"/>
    </row>
    <row r="55" spans="1:6" s="150" customFormat="1" ht="38.25">
      <c r="B55" s="253" t="s">
        <v>510</v>
      </c>
      <c r="C55" s="86"/>
      <c r="D55" s="87"/>
      <c r="E55" s="88"/>
      <c r="F55" s="139"/>
    </row>
    <row r="56" spans="1:6" s="150" customFormat="1" ht="12.75">
      <c r="B56" s="253"/>
      <c r="C56" s="86"/>
      <c r="D56" s="87"/>
      <c r="E56" s="88"/>
      <c r="F56" s="139"/>
    </row>
    <row r="57" spans="1:6" s="150" customFormat="1" ht="51">
      <c r="A57" s="259" t="s">
        <v>529</v>
      </c>
      <c r="B57" s="48" t="s">
        <v>512</v>
      </c>
      <c r="F57" s="217"/>
    </row>
    <row r="58" spans="1:6" s="150" customFormat="1" ht="25.5">
      <c r="A58" s="86" t="s">
        <v>378</v>
      </c>
      <c r="B58" s="260" t="s">
        <v>513</v>
      </c>
      <c r="C58" s="86" t="s">
        <v>128</v>
      </c>
      <c r="D58" s="164">
        <v>3.29</v>
      </c>
      <c r="E58" s="88"/>
      <c r="F58" s="139">
        <f t="shared" ref="F58:F63" si="2">E58*D58</f>
        <v>0</v>
      </c>
    </row>
    <row r="59" spans="1:6" s="150" customFormat="1" ht="25.5">
      <c r="A59" s="86" t="s">
        <v>472</v>
      </c>
      <c r="B59" s="260" t="s">
        <v>514</v>
      </c>
      <c r="C59" s="86" t="s">
        <v>128</v>
      </c>
      <c r="D59" s="164">
        <v>5.83</v>
      </c>
      <c r="E59" s="88"/>
      <c r="F59" s="139">
        <f t="shared" si="2"/>
        <v>0</v>
      </c>
    </row>
    <row r="60" spans="1:6" s="150" customFormat="1" ht="38.25">
      <c r="A60" s="86" t="s">
        <v>474</v>
      </c>
      <c r="B60" s="260" t="s">
        <v>515</v>
      </c>
      <c r="C60" s="86" t="s">
        <v>128</v>
      </c>
      <c r="D60" s="164">
        <v>5.83</v>
      </c>
      <c r="E60" s="88"/>
      <c r="F60" s="139">
        <f t="shared" si="2"/>
        <v>0</v>
      </c>
    </row>
    <row r="61" spans="1:6" s="150" customFormat="1" ht="25.5">
      <c r="A61" s="86" t="s">
        <v>476</v>
      </c>
      <c r="B61" s="260" t="s">
        <v>516</v>
      </c>
      <c r="C61" s="86" t="s">
        <v>128</v>
      </c>
      <c r="D61" s="164">
        <v>2.35</v>
      </c>
      <c r="E61" s="88"/>
      <c r="F61" s="139">
        <f t="shared" si="2"/>
        <v>0</v>
      </c>
    </row>
    <row r="62" spans="1:6" s="150" customFormat="1" ht="12.75">
      <c r="A62" s="86" t="s">
        <v>478</v>
      </c>
      <c r="B62" s="260" t="s">
        <v>517</v>
      </c>
      <c r="C62" s="86" t="s">
        <v>128</v>
      </c>
      <c r="D62" s="164">
        <v>4.42</v>
      </c>
      <c r="E62" s="88"/>
      <c r="F62" s="139">
        <f t="shared" si="2"/>
        <v>0</v>
      </c>
    </row>
    <row r="63" spans="1:6" s="150" customFormat="1" ht="12.75">
      <c r="A63" s="86" t="s">
        <v>480</v>
      </c>
      <c r="B63" s="260" t="s">
        <v>530</v>
      </c>
      <c r="C63" s="86" t="s">
        <v>102</v>
      </c>
      <c r="D63" s="164">
        <v>9.4</v>
      </c>
      <c r="E63" s="88"/>
      <c r="F63" s="139">
        <f t="shared" si="2"/>
        <v>0</v>
      </c>
    </row>
    <row r="64" spans="1:6" s="150" customFormat="1" ht="12.75">
      <c r="A64" s="218"/>
      <c r="B64" s="223"/>
      <c r="C64" s="86"/>
      <c r="D64" s="87"/>
      <c r="E64" s="88"/>
      <c r="F64" s="139"/>
    </row>
    <row r="65" spans="1:6" s="150" customFormat="1" ht="12.75">
      <c r="A65" s="86" t="s">
        <v>482</v>
      </c>
      <c r="B65" s="164" t="s">
        <v>531</v>
      </c>
      <c r="C65" s="86" t="s">
        <v>263</v>
      </c>
      <c r="D65" s="164">
        <v>1</v>
      </c>
      <c r="E65" s="88"/>
      <c r="F65" s="139">
        <f>E65*D65</f>
        <v>0</v>
      </c>
    </row>
    <row r="66" spans="1:6" s="150" customFormat="1" ht="51">
      <c r="A66" s="86" t="s">
        <v>520</v>
      </c>
      <c r="B66" s="260" t="s">
        <v>532</v>
      </c>
      <c r="C66" s="86" t="s">
        <v>263</v>
      </c>
      <c r="D66" s="164">
        <v>1</v>
      </c>
      <c r="E66" s="88"/>
      <c r="F66" s="139">
        <f>E66*D66</f>
        <v>0</v>
      </c>
    </row>
    <row r="67" spans="1:6" s="150" customFormat="1" ht="12.75">
      <c r="B67" s="253"/>
      <c r="C67" s="86"/>
      <c r="D67" s="87"/>
      <c r="E67" s="88"/>
      <c r="F67" s="139"/>
    </row>
    <row r="68" spans="1:6" s="150" customFormat="1" ht="51">
      <c r="A68" s="119" t="s">
        <v>533</v>
      </c>
      <c r="B68" s="48" t="s">
        <v>534</v>
      </c>
      <c r="C68" s="86" t="s">
        <v>128</v>
      </c>
      <c r="D68" s="87">
        <v>3.78</v>
      </c>
      <c r="E68" s="88"/>
      <c r="F68" s="139">
        <f>E68*D68</f>
        <v>0</v>
      </c>
    </row>
    <row r="69" spans="1:6" s="150" customFormat="1" ht="267.75">
      <c r="B69" s="253" t="s">
        <v>535</v>
      </c>
      <c r="C69" s="86"/>
      <c r="D69" s="87"/>
      <c r="E69" s="88"/>
      <c r="F69" s="139"/>
    </row>
    <row r="70" spans="1:6" s="150" customFormat="1" ht="38.25">
      <c r="B70" s="253" t="s">
        <v>510</v>
      </c>
      <c r="C70" s="86"/>
      <c r="D70" s="87"/>
      <c r="E70" s="88"/>
      <c r="F70" s="139"/>
    </row>
    <row r="71" spans="1:6" s="150" customFormat="1" ht="12.75">
      <c r="B71" s="253"/>
      <c r="C71" s="86"/>
      <c r="D71" s="87"/>
      <c r="E71" s="88"/>
      <c r="F71" s="139"/>
    </row>
    <row r="72" spans="1:6" s="150" customFormat="1" ht="25.5">
      <c r="A72" s="86" t="s">
        <v>378</v>
      </c>
      <c r="B72" s="260" t="s">
        <v>536</v>
      </c>
      <c r="C72" s="86" t="s">
        <v>102</v>
      </c>
      <c r="D72" s="164">
        <v>14</v>
      </c>
      <c r="E72" s="88"/>
      <c r="F72" s="139">
        <f>E72*D72</f>
        <v>0</v>
      </c>
    </row>
    <row r="73" spans="1:6" s="150" customFormat="1" ht="25.5">
      <c r="A73" s="86" t="s">
        <v>472</v>
      </c>
      <c r="B73" s="260" t="s">
        <v>537</v>
      </c>
      <c r="C73" s="86" t="s">
        <v>102</v>
      </c>
      <c r="D73" s="164">
        <v>14</v>
      </c>
      <c r="E73" s="88"/>
      <c r="F73" s="139">
        <f>E73*D73</f>
        <v>0</v>
      </c>
    </row>
    <row r="74" spans="1:6" s="150" customFormat="1" ht="25.5">
      <c r="A74" s="86" t="s">
        <v>474</v>
      </c>
      <c r="B74" s="260" t="s">
        <v>538</v>
      </c>
      <c r="C74" s="86" t="s">
        <v>102</v>
      </c>
      <c r="D74" s="164">
        <v>5.6</v>
      </c>
      <c r="E74" s="88"/>
      <c r="F74" s="139">
        <f>E74*D74</f>
        <v>0</v>
      </c>
    </row>
    <row r="75" spans="1:6" s="150" customFormat="1" ht="12.75">
      <c r="B75" s="253"/>
      <c r="C75" s="86"/>
      <c r="D75" s="87"/>
      <c r="E75" s="88"/>
      <c r="F75" s="139"/>
    </row>
    <row r="76" spans="1:6" s="150" customFormat="1" ht="51">
      <c r="A76" s="119" t="s">
        <v>539</v>
      </c>
      <c r="B76" s="48" t="s">
        <v>540</v>
      </c>
      <c r="C76" s="86" t="s">
        <v>128</v>
      </c>
      <c r="D76" s="87">
        <v>61.99</v>
      </c>
      <c r="E76" s="88"/>
      <c r="F76" s="139">
        <f>E76*D76</f>
        <v>0</v>
      </c>
    </row>
    <row r="77" spans="1:6" s="150" customFormat="1" ht="267.75">
      <c r="B77" s="253" t="s">
        <v>535</v>
      </c>
      <c r="C77" s="86"/>
      <c r="D77" s="87"/>
      <c r="E77" s="88"/>
      <c r="F77" s="139"/>
    </row>
    <row r="78" spans="1:6" s="150" customFormat="1" ht="38.25">
      <c r="B78" s="253" t="s">
        <v>510</v>
      </c>
      <c r="C78" s="86"/>
      <c r="D78" s="87"/>
      <c r="E78" s="88"/>
      <c r="F78" s="139"/>
    </row>
    <row r="79" spans="1:6" s="150" customFormat="1" ht="12.75">
      <c r="B79" s="253"/>
      <c r="C79" s="86"/>
      <c r="D79" s="87"/>
      <c r="E79" s="88"/>
      <c r="F79" s="139"/>
    </row>
    <row r="80" spans="1:6" s="150" customFormat="1" ht="51">
      <c r="A80" s="259" t="s">
        <v>541</v>
      </c>
      <c r="B80" s="48" t="s">
        <v>512</v>
      </c>
      <c r="F80" s="217"/>
    </row>
    <row r="81" spans="1:6" s="150" customFormat="1" ht="25.5">
      <c r="A81" s="86" t="s">
        <v>378</v>
      </c>
      <c r="B81" s="260" t="s">
        <v>513</v>
      </c>
      <c r="C81" s="86" t="s">
        <v>128</v>
      </c>
      <c r="D81" s="164">
        <v>7.37</v>
      </c>
      <c r="E81" s="88"/>
      <c r="F81" s="139">
        <f t="shared" ref="F81:F86" si="3">E81*D81</f>
        <v>0</v>
      </c>
    </row>
    <row r="82" spans="1:6" s="150" customFormat="1" ht="25.5">
      <c r="A82" s="86" t="s">
        <v>472</v>
      </c>
      <c r="B82" s="260" t="s">
        <v>514</v>
      </c>
      <c r="C82" s="86" t="s">
        <v>128</v>
      </c>
      <c r="D82" s="164">
        <v>13.44</v>
      </c>
      <c r="E82" s="88"/>
      <c r="F82" s="139">
        <f t="shared" si="3"/>
        <v>0</v>
      </c>
    </row>
    <row r="83" spans="1:6" s="150" customFormat="1" ht="38.25">
      <c r="A83" s="86" t="s">
        <v>474</v>
      </c>
      <c r="B83" s="260" t="s">
        <v>515</v>
      </c>
      <c r="C83" s="86" t="s">
        <v>128</v>
      </c>
      <c r="D83" s="164">
        <v>13.44</v>
      </c>
      <c r="E83" s="88"/>
      <c r="F83" s="139">
        <f t="shared" si="3"/>
        <v>0</v>
      </c>
    </row>
    <row r="84" spans="1:6" s="150" customFormat="1" ht="25.5">
      <c r="A84" s="86" t="s">
        <v>476</v>
      </c>
      <c r="B84" s="260" t="s">
        <v>516</v>
      </c>
      <c r="C84" s="86" t="s">
        <v>128</v>
      </c>
      <c r="D84" s="164">
        <v>5.42</v>
      </c>
      <c r="E84" s="88"/>
      <c r="F84" s="139">
        <f t="shared" si="3"/>
        <v>0</v>
      </c>
    </row>
    <row r="85" spans="1:6" s="150" customFormat="1" ht="12.75">
      <c r="A85" s="86" t="s">
        <v>478</v>
      </c>
      <c r="B85" s="260" t="s">
        <v>517</v>
      </c>
      <c r="C85" s="86" t="s">
        <v>128</v>
      </c>
      <c r="D85" s="164">
        <v>9.75</v>
      </c>
      <c r="E85" s="88"/>
      <c r="F85" s="139">
        <f t="shared" si="3"/>
        <v>0</v>
      </c>
    </row>
    <row r="86" spans="1:6" s="150" customFormat="1" ht="12.75">
      <c r="A86" s="86" t="s">
        <v>480</v>
      </c>
      <c r="B86" s="260" t="s">
        <v>542</v>
      </c>
      <c r="C86" s="86" t="s">
        <v>102</v>
      </c>
      <c r="D86" s="164">
        <v>21.7</v>
      </c>
      <c r="E86" s="88"/>
      <c r="F86" s="139">
        <f t="shared" si="3"/>
        <v>0</v>
      </c>
    </row>
    <row r="87" spans="1:6" s="150" customFormat="1" ht="12.75">
      <c r="A87" s="218"/>
      <c r="B87" s="223"/>
      <c r="C87" s="86"/>
      <c r="D87" s="87"/>
      <c r="E87" s="88"/>
      <c r="F87" s="139"/>
    </row>
    <row r="88" spans="1:6" s="150" customFormat="1" ht="12.75">
      <c r="A88" s="86" t="s">
        <v>482</v>
      </c>
      <c r="B88" s="164" t="s">
        <v>543</v>
      </c>
      <c r="C88" s="86" t="s">
        <v>263</v>
      </c>
      <c r="D88" s="164">
        <v>1</v>
      </c>
      <c r="E88" s="88"/>
      <c r="F88" s="139">
        <f>E88*D88</f>
        <v>0</v>
      </c>
    </row>
    <row r="89" spans="1:6" s="150" customFormat="1" ht="38.25">
      <c r="A89" s="86" t="s">
        <v>520</v>
      </c>
      <c r="B89" s="260" t="s">
        <v>544</v>
      </c>
      <c r="C89" s="86" t="s">
        <v>263</v>
      </c>
      <c r="D89" s="164">
        <v>2</v>
      </c>
      <c r="E89" s="88"/>
      <c r="F89" s="139">
        <f>E89*D89</f>
        <v>0</v>
      </c>
    </row>
    <row r="90" spans="1:6" s="150" customFormat="1" ht="12.75">
      <c r="B90" s="253"/>
      <c r="C90" s="86"/>
      <c r="D90" s="87"/>
      <c r="E90" s="88"/>
      <c r="F90" s="139"/>
    </row>
    <row r="91" spans="1:6" s="150" customFormat="1" ht="51">
      <c r="A91" s="119" t="s">
        <v>545</v>
      </c>
      <c r="B91" s="48" t="s">
        <v>546</v>
      </c>
      <c r="C91" s="86" t="s">
        <v>128</v>
      </c>
      <c r="D91" s="87">
        <v>20.76</v>
      </c>
      <c r="E91" s="88"/>
      <c r="F91" s="139">
        <f>E91*D91</f>
        <v>0</v>
      </c>
    </row>
    <row r="92" spans="1:6" s="150" customFormat="1" ht="219" customHeight="1">
      <c r="B92" s="253" t="s">
        <v>547</v>
      </c>
      <c r="C92" s="86"/>
      <c r="D92" s="87"/>
      <c r="E92" s="88"/>
      <c r="F92" s="139"/>
    </row>
    <row r="93" spans="1:6" s="150" customFormat="1" ht="41.25" customHeight="1">
      <c r="B93" s="253" t="s">
        <v>510</v>
      </c>
      <c r="C93" s="86"/>
      <c r="D93" s="87"/>
      <c r="E93" s="88"/>
      <c r="F93" s="139"/>
    </row>
    <row r="94" spans="1:6" s="150" customFormat="1" ht="12.75">
      <c r="B94" s="253"/>
      <c r="C94" s="86"/>
      <c r="D94" s="87"/>
      <c r="E94" s="88"/>
      <c r="F94" s="139"/>
    </row>
    <row r="95" spans="1:6" s="150" customFormat="1" ht="51.75" customHeight="1">
      <c r="A95" s="259" t="s">
        <v>548</v>
      </c>
      <c r="B95" s="48" t="s">
        <v>512</v>
      </c>
      <c r="F95" s="217"/>
    </row>
    <row r="96" spans="1:6" s="150" customFormat="1" ht="25.5">
      <c r="A96" s="86" t="s">
        <v>378</v>
      </c>
      <c r="B96" s="223" t="s">
        <v>513</v>
      </c>
      <c r="C96" s="86" t="s">
        <v>128</v>
      </c>
      <c r="D96" s="164">
        <v>16.149999999999999</v>
      </c>
      <c r="E96" s="88"/>
      <c r="F96" s="139">
        <f t="shared" ref="F96:F101" si="4">E96*D96</f>
        <v>0</v>
      </c>
    </row>
    <row r="97" spans="1:6" s="150" customFormat="1" ht="25.5">
      <c r="A97" s="86" t="s">
        <v>472</v>
      </c>
      <c r="B97" s="223" t="s">
        <v>514</v>
      </c>
      <c r="C97" s="86" t="s">
        <v>128</v>
      </c>
      <c r="D97" s="164">
        <v>36.909999999999997</v>
      </c>
      <c r="E97" s="88"/>
      <c r="F97" s="139">
        <f t="shared" si="4"/>
        <v>0</v>
      </c>
    </row>
    <row r="98" spans="1:6" s="150" customFormat="1" ht="38.25">
      <c r="A98" s="86" t="s">
        <v>474</v>
      </c>
      <c r="B98" s="223" t="s">
        <v>515</v>
      </c>
      <c r="C98" s="86" t="s">
        <v>128</v>
      </c>
      <c r="D98" s="164">
        <v>36.909999999999997</v>
      </c>
      <c r="E98" s="88"/>
      <c r="F98" s="139">
        <f t="shared" si="4"/>
        <v>0</v>
      </c>
    </row>
    <row r="99" spans="1:6" s="150" customFormat="1" ht="25.5">
      <c r="A99" s="86" t="s">
        <v>476</v>
      </c>
      <c r="B99" s="223" t="s">
        <v>516</v>
      </c>
      <c r="C99" s="86" t="s">
        <v>128</v>
      </c>
      <c r="D99" s="164">
        <v>11.54</v>
      </c>
      <c r="E99" s="88"/>
      <c r="F99" s="139">
        <f t="shared" si="4"/>
        <v>0</v>
      </c>
    </row>
    <row r="100" spans="1:6" s="150" customFormat="1" ht="12.75">
      <c r="A100" s="86" t="s">
        <v>478</v>
      </c>
      <c r="B100" s="223" t="s">
        <v>517</v>
      </c>
      <c r="C100" s="86" t="s">
        <v>128</v>
      </c>
      <c r="D100" s="164">
        <v>18.46</v>
      </c>
      <c r="E100" s="88"/>
      <c r="F100" s="139">
        <f t="shared" si="4"/>
        <v>0</v>
      </c>
    </row>
    <row r="101" spans="1:6" s="150" customFormat="1" ht="12.75">
      <c r="A101" s="86" t="s">
        <v>480</v>
      </c>
      <c r="B101" s="223" t="s">
        <v>549</v>
      </c>
      <c r="C101" s="86" t="s">
        <v>102</v>
      </c>
      <c r="D101" s="164">
        <v>46.14</v>
      </c>
      <c r="E101" s="88"/>
      <c r="F101" s="139">
        <f t="shared" si="4"/>
        <v>0</v>
      </c>
    </row>
    <row r="102" spans="1:6" s="150" customFormat="1" ht="5.25" customHeight="1">
      <c r="A102" s="218"/>
      <c r="B102" s="223"/>
      <c r="C102" s="86"/>
      <c r="D102" s="87"/>
      <c r="E102" s="88"/>
      <c r="F102" s="139"/>
    </row>
    <row r="103" spans="1:6" s="150" customFormat="1" ht="38.25">
      <c r="A103" s="86" t="s">
        <v>482</v>
      </c>
      <c r="B103" s="260" t="s">
        <v>550</v>
      </c>
      <c r="C103" s="86" t="s">
        <v>263</v>
      </c>
      <c r="D103" s="164">
        <v>4</v>
      </c>
      <c r="E103" s="88"/>
      <c r="F103" s="139">
        <f>E103*D103</f>
        <v>0</v>
      </c>
    </row>
    <row r="104" spans="1:6" s="150" customFormat="1" ht="12.75">
      <c r="A104" s="86"/>
      <c r="B104" s="164"/>
      <c r="C104" s="86"/>
      <c r="D104" s="164"/>
      <c r="E104" s="88"/>
      <c r="F104" s="139"/>
    </row>
    <row r="105" spans="1:6" s="150" customFormat="1" ht="56.25" customHeight="1">
      <c r="A105" s="119" t="s">
        <v>551</v>
      </c>
      <c r="B105" s="48" t="s">
        <v>552</v>
      </c>
      <c r="C105" s="86" t="s">
        <v>128</v>
      </c>
      <c r="D105" s="87">
        <v>31.05</v>
      </c>
      <c r="E105" s="88"/>
      <c r="F105" s="139">
        <f>E105*D105</f>
        <v>0</v>
      </c>
    </row>
    <row r="106" spans="1:6" s="150" customFormat="1" ht="156.75" customHeight="1">
      <c r="B106" s="253" t="s">
        <v>553</v>
      </c>
      <c r="C106" s="86"/>
      <c r="D106" s="87"/>
      <c r="E106" s="88"/>
      <c r="F106" s="139"/>
    </row>
    <row r="107" spans="1:6" s="150" customFormat="1" ht="42.75" customHeight="1">
      <c r="B107" s="253" t="s">
        <v>510</v>
      </c>
      <c r="C107" s="86"/>
      <c r="D107" s="87"/>
      <c r="E107" s="88"/>
      <c r="F107" s="139"/>
    </row>
    <row r="108" spans="1:6" s="150" customFormat="1" ht="12.75">
      <c r="B108" s="253"/>
      <c r="C108" s="86"/>
      <c r="D108" s="87"/>
      <c r="E108" s="88"/>
      <c r="F108" s="139"/>
    </row>
    <row r="109" spans="1:6" s="150" customFormat="1" ht="56.25" customHeight="1">
      <c r="A109" s="259" t="s">
        <v>554</v>
      </c>
      <c r="B109" s="48" t="s">
        <v>512</v>
      </c>
      <c r="F109" s="217"/>
    </row>
    <row r="110" spans="1:6" s="150" customFormat="1" ht="38.25">
      <c r="A110" s="86" t="s">
        <v>378</v>
      </c>
      <c r="B110" s="260" t="s">
        <v>555</v>
      </c>
      <c r="C110" s="86" t="s">
        <v>263</v>
      </c>
      <c r="D110" s="164">
        <v>2</v>
      </c>
      <c r="E110" s="88"/>
      <c r="F110" s="139">
        <f>E110*D110</f>
        <v>0</v>
      </c>
    </row>
    <row r="111" spans="1:6" s="150" customFormat="1" ht="12.75">
      <c r="A111" s="86" t="s">
        <v>472</v>
      </c>
      <c r="B111" s="164" t="s">
        <v>556</v>
      </c>
      <c r="C111" s="86" t="s">
        <v>102</v>
      </c>
      <c r="D111" s="164">
        <v>15.83</v>
      </c>
      <c r="E111" s="88"/>
      <c r="F111" s="139">
        <f>E111*D111</f>
        <v>0</v>
      </c>
    </row>
    <row r="112" spans="1:6" s="150" customFormat="1" ht="12.75">
      <c r="B112" s="253"/>
      <c r="C112" s="86"/>
      <c r="D112" s="87"/>
      <c r="E112" s="88"/>
      <c r="F112" s="139"/>
    </row>
    <row r="113" spans="1:7" s="150" customFormat="1" ht="55.5" customHeight="1">
      <c r="A113" s="119" t="s">
        <v>557</v>
      </c>
      <c r="B113" s="48" t="s">
        <v>558</v>
      </c>
      <c r="C113" s="86" t="s">
        <v>128</v>
      </c>
      <c r="D113" s="87">
        <v>6.44</v>
      </c>
      <c r="E113" s="88"/>
      <c r="F113" s="139">
        <f>E113*D113</f>
        <v>0</v>
      </c>
    </row>
    <row r="114" spans="1:7" s="150" customFormat="1" ht="118.5" customHeight="1">
      <c r="B114" s="253" t="s">
        <v>559</v>
      </c>
      <c r="C114" s="86"/>
      <c r="D114" s="87"/>
      <c r="E114" s="88"/>
      <c r="F114" s="139"/>
    </row>
    <row r="115" spans="1:7" s="150" customFormat="1">
      <c r="A115" s="119"/>
      <c r="B115" s="48"/>
      <c r="C115" s="86"/>
      <c r="D115" s="87"/>
      <c r="E115" s="88"/>
      <c r="F115" s="139"/>
      <c r="G115" s="109"/>
    </row>
    <row r="116" spans="1:7" s="150" customFormat="1" ht="81.75" customHeight="1">
      <c r="A116" s="119" t="s">
        <v>560</v>
      </c>
      <c r="B116" s="48" t="s">
        <v>561</v>
      </c>
      <c r="C116" s="86" t="s">
        <v>102</v>
      </c>
      <c r="D116" s="87">
        <v>24.2</v>
      </c>
      <c r="E116" s="88"/>
      <c r="F116" s="139">
        <f>E116*D116</f>
        <v>0</v>
      </c>
    </row>
    <row r="117" spans="1:7" s="150" customFormat="1">
      <c r="A117" s="119"/>
      <c r="B117" s="48"/>
      <c r="C117" s="86"/>
      <c r="D117" s="87"/>
      <c r="E117" s="88"/>
      <c r="F117" s="139"/>
      <c r="G117" s="109"/>
    </row>
    <row r="118" spans="1:7" s="150" customFormat="1" ht="65.25" customHeight="1">
      <c r="A118" s="119" t="s">
        <v>562</v>
      </c>
      <c r="B118" s="48" t="s">
        <v>563</v>
      </c>
      <c r="C118" s="86" t="s">
        <v>102</v>
      </c>
      <c r="D118" s="87">
        <v>24.2</v>
      </c>
      <c r="E118" s="88"/>
      <c r="F118" s="139">
        <f>E118*D118</f>
        <v>0</v>
      </c>
    </row>
    <row r="119" spans="1:7" s="150" customFormat="1">
      <c r="A119" s="119"/>
      <c r="B119" s="48"/>
      <c r="C119" s="86"/>
      <c r="D119" s="87"/>
      <c r="E119" s="88"/>
      <c r="F119" s="139"/>
      <c r="G119" s="109"/>
    </row>
    <row r="120" spans="1:7" s="150" customFormat="1" ht="69.75" customHeight="1">
      <c r="A120" s="119" t="s">
        <v>564</v>
      </c>
      <c r="B120" s="48" t="s">
        <v>565</v>
      </c>
      <c r="C120" s="86" t="s">
        <v>102</v>
      </c>
      <c r="D120" s="87">
        <v>121</v>
      </c>
      <c r="E120" s="88"/>
      <c r="F120" s="139">
        <f>E120*D120</f>
        <v>0</v>
      </c>
    </row>
    <row r="121" spans="1:7" s="150" customFormat="1">
      <c r="A121" s="119"/>
      <c r="B121" s="48"/>
      <c r="C121" s="86"/>
      <c r="D121" s="87"/>
      <c r="E121" s="88"/>
      <c r="F121" s="139"/>
      <c r="G121" s="109"/>
    </row>
    <row r="122" spans="1:7" s="150" customFormat="1" ht="83.25" customHeight="1">
      <c r="A122" s="119" t="s">
        <v>566</v>
      </c>
      <c r="B122" s="48" t="s">
        <v>567</v>
      </c>
      <c r="C122" s="86" t="s">
        <v>102</v>
      </c>
      <c r="D122" s="87">
        <v>100.2</v>
      </c>
      <c r="E122" s="88"/>
      <c r="F122" s="139">
        <f>E122*D122</f>
        <v>0</v>
      </c>
    </row>
    <row r="123" spans="1:7" s="150" customFormat="1">
      <c r="A123" s="119"/>
      <c r="B123" s="48"/>
      <c r="C123" s="86"/>
      <c r="D123" s="87"/>
      <c r="E123" s="88"/>
      <c r="F123" s="139"/>
      <c r="G123" s="109"/>
    </row>
    <row r="124" spans="1:7" s="150" customFormat="1" ht="76.5">
      <c r="A124" s="119" t="s">
        <v>568</v>
      </c>
      <c r="B124" s="48" t="s">
        <v>569</v>
      </c>
      <c r="C124" s="86" t="s">
        <v>102</v>
      </c>
      <c r="D124" s="87">
        <v>6.3</v>
      </c>
      <c r="E124" s="88"/>
      <c r="F124" s="139">
        <f>E124*D124</f>
        <v>0</v>
      </c>
      <c r="G124" s="109"/>
    </row>
    <row r="125" spans="1:7" s="150" customFormat="1">
      <c r="A125" s="119"/>
      <c r="B125" s="48"/>
      <c r="C125" s="86"/>
      <c r="D125" s="87"/>
      <c r="E125" s="88"/>
      <c r="F125" s="139"/>
      <c r="G125" s="109"/>
    </row>
    <row r="126" spans="1:7" s="150" customFormat="1" ht="76.5">
      <c r="A126" s="119" t="s">
        <v>570</v>
      </c>
      <c r="B126" s="48" t="s">
        <v>571</v>
      </c>
      <c r="C126" s="86" t="s">
        <v>102</v>
      </c>
      <c r="D126" s="87">
        <v>6</v>
      </c>
      <c r="E126" s="88"/>
      <c r="F126" s="139">
        <f>E126*D126</f>
        <v>0</v>
      </c>
      <c r="G126" s="109"/>
    </row>
    <row r="127" spans="1:7" s="150" customFormat="1">
      <c r="A127" s="119"/>
      <c r="B127" s="48"/>
      <c r="C127" s="86"/>
      <c r="D127" s="87"/>
      <c r="E127" s="88"/>
      <c r="F127" s="139"/>
      <c r="G127" s="109"/>
    </row>
    <row r="128" spans="1:7" s="150" customFormat="1" ht="57.75" customHeight="1">
      <c r="A128" s="119" t="s">
        <v>572</v>
      </c>
      <c r="B128" s="197" t="s">
        <v>573</v>
      </c>
      <c r="C128" s="201" t="s">
        <v>81</v>
      </c>
      <c r="D128" s="202">
        <v>1</v>
      </c>
      <c r="E128" s="203"/>
      <c r="F128" s="204">
        <f>E128*D128</f>
        <v>0</v>
      </c>
      <c r="G128" s="109"/>
    </row>
    <row r="129" spans="1:7" s="150" customFormat="1" ht="185.25" customHeight="1">
      <c r="A129" s="119"/>
      <c r="B129" s="1232" t="s">
        <v>574</v>
      </c>
      <c r="C129" s="1232"/>
      <c r="D129" s="1232"/>
      <c r="E129" s="1232"/>
      <c r="F129" s="204"/>
      <c r="G129" s="109"/>
    </row>
    <row r="130" spans="1:7" s="120" customFormat="1" ht="13.5" thickBot="1">
      <c r="A130" s="119"/>
      <c r="B130" s="253"/>
      <c r="C130" s="121"/>
      <c r="D130" s="122"/>
      <c r="E130" s="124"/>
      <c r="F130" s="125"/>
    </row>
    <row r="131" spans="1:7" s="27" customFormat="1" ht="17.25" thickBot="1">
      <c r="A131" s="103"/>
      <c r="B131" s="261" t="s">
        <v>575</v>
      </c>
      <c r="C131" s="262"/>
      <c r="D131" s="263"/>
      <c r="E131" s="262"/>
      <c r="F131" s="127">
        <f>SUM(F21:F130)</f>
        <v>0</v>
      </c>
    </row>
    <row r="132" spans="1:7" s="120" customFormat="1" ht="13.5" thickTop="1">
      <c r="A132" s="150"/>
      <c r="B132" s="94"/>
      <c r="F132" s="142"/>
    </row>
    <row r="133" spans="1:7" s="120" customFormat="1" ht="12.75">
      <c r="A133" s="150"/>
      <c r="B133" s="94"/>
      <c r="F133" s="142"/>
    </row>
  </sheetData>
  <sheetProtection selectLockedCells="1" selectUnlockedCells="1"/>
  <mergeCells count="10">
    <mergeCell ref="A14:F14"/>
    <mergeCell ref="A15:F15"/>
    <mergeCell ref="A16:F16"/>
    <mergeCell ref="B129:E129"/>
    <mergeCell ref="A7:F7"/>
    <mergeCell ref="A8:F8"/>
    <mergeCell ref="A9:F9"/>
    <mergeCell ref="A10:F10"/>
    <mergeCell ref="A12:F12"/>
    <mergeCell ref="A13:F13"/>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B/1.0 KROVSKO KLEPARSKA DELA</oddHead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sheetPr>
  <dimension ref="A1:H30"/>
  <sheetViews>
    <sheetView view="pageBreakPreview" topLeftCell="A19" zoomScaleSheetLayoutView="100" workbookViewId="0">
      <selection activeCell="J26" sqref="J26"/>
    </sheetView>
  </sheetViews>
  <sheetFormatPr defaultRowHeight="16.5"/>
  <cols>
    <col min="1" max="1" width="7.140625" style="50" customWidth="1"/>
    <col min="2" max="2" width="39.42578125" style="50" customWidth="1"/>
    <col min="3" max="3" width="8.28515625" style="1" customWidth="1"/>
    <col min="4" max="4" width="11" style="1" customWidth="1"/>
    <col min="5" max="5" width="12.140625" style="57" customWidth="1"/>
    <col min="6" max="6" width="13.140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1" style="1" customWidth="1"/>
    <col min="261" max="261" width="12.140625" style="1" customWidth="1"/>
    <col min="262" max="262" width="13.140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1" style="1" customWidth="1"/>
    <col min="517" max="517" width="12.140625" style="1" customWidth="1"/>
    <col min="518" max="518" width="13.140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1" style="1" customWidth="1"/>
    <col min="773" max="773" width="12.140625" style="1" customWidth="1"/>
    <col min="774" max="774" width="13.140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1" style="1" customWidth="1"/>
    <col min="1029" max="1029" width="12.140625" style="1" customWidth="1"/>
    <col min="1030" max="1030" width="13.140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1" style="1" customWidth="1"/>
    <col min="1285" max="1285" width="12.140625" style="1" customWidth="1"/>
    <col min="1286" max="1286" width="13.140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1" style="1" customWidth="1"/>
    <col min="1541" max="1541" width="12.140625" style="1" customWidth="1"/>
    <col min="1542" max="1542" width="13.140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1" style="1" customWidth="1"/>
    <col min="1797" max="1797" width="12.140625" style="1" customWidth="1"/>
    <col min="1798" max="1798" width="13.140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1" style="1" customWidth="1"/>
    <col min="2053" max="2053" width="12.140625" style="1" customWidth="1"/>
    <col min="2054" max="2054" width="13.140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1" style="1" customWidth="1"/>
    <col min="2309" max="2309" width="12.140625" style="1" customWidth="1"/>
    <col min="2310" max="2310" width="13.140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1" style="1" customWidth="1"/>
    <col min="2565" max="2565" width="12.140625" style="1" customWidth="1"/>
    <col min="2566" max="2566" width="13.140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1" style="1" customWidth="1"/>
    <col min="2821" max="2821" width="12.140625" style="1" customWidth="1"/>
    <col min="2822" max="2822" width="13.140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1" style="1" customWidth="1"/>
    <col min="3077" max="3077" width="12.140625" style="1" customWidth="1"/>
    <col min="3078" max="3078" width="13.140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1" style="1" customWidth="1"/>
    <col min="3333" max="3333" width="12.140625" style="1" customWidth="1"/>
    <col min="3334" max="3334" width="13.140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1" style="1" customWidth="1"/>
    <col min="3589" max="3589" width="12.140625" style="1" customWidth="1"/>
    <col min="3590" max="3590" width="13.140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1" style="1" customWidth="1"/>
    <col min="3845" max="3845" width="12.140625" style="1" customWidth="1"/>
    <col min="3846" max="3846" width="13.140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1" style="1" customWidth="1"/>
    <col min="4101" max="4101" width="12.140625" style="1" customWidth="1"/>
    <col min="4102" max="4102" width="13.140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1" style="1" customWidth="1"/>
    <col min="4357" max="4357" width="12.140625" style="1" customWidth="1"/>
    <col min="4358" max="4358" width="13.140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1" style="1" customWidth="1"/>
    <col min="4613" max="4613" width="12.140625" style="1" customWidth="1"/>
    <col min="4614" max="4614" width="13.140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1" style="1" customWidth="1"/>
    <col min="4869" max="4869" width="12.140625" style="1" customWidth="1"/>
    <col min="4870" max="4870" width="13.140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1" style="1" customWidth="1"/>
    <col min="5125" max="5125" width="12.140625" style="1" customWidth="1"/>
    <col min="5126" max="5126" width="13.140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1" style="1" customWidth="1"/>
    <col min="5381" max="5381" width="12.140625" style="1" customWidth="1"/>
    <col min="5382" max="5382" width="13.140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1" style="1" customWidth="1"/>
    <col min="5637" max="5637" width="12.140625" style="1" customWidth="1"/>
    <col min="5638" max="5638" width="13.140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1" style="1" customWidth="1"/>
    <col min="5893" max="5893" width="12.140625" style="1" customWidth="1"/>
    <col min="5894" max="5894" width="13.140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1" style="1" customWidth="1"/>
    <col min="6149" max="6149" width="12.140625" style="1" customWidth="1"/>
    <col min="6150" max="6150" width="13.140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1" style="1" customWidth="1"/>
    <col min="6405" max="6405" width="12.140625" style="1" customWidth="1"/>
    <col min="6406" max="6406" width="13.140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1" style="1" customWidth="1"/>
    <col min="6661" max="6661" width="12.140625" style="1" customWidth="1"/>
    <col min="6662" max="6662" width="13.140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1" style="1" customWidth="1"/>
    <col min="6917" max="6917" width="12.140625" style="1" customWidth="1"/>
    <col min="6918" max="6918" width="13.140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1" style="1" customWidth="1"/>
    <col min="7173" max="7173" width="12.140625" style="1" customWidth="1"/>
    <col min="7174" max="7174" width="13.140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1" style="1" customWidth="1"/>
    <col min="7429" max="7429" width="12.140625" style="1" customWidth="1"/>
    <col min="7430" max="7430" width="13.140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1" style="1" customWidth="1"/>
    <col min="7685" max="7685" width="12.140625" style="1" customWidth="1"/>
    <col min="7686" max="7686" width="13.140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1" style="1" customWidth="1"/>
    <col min="7941" max="7941" width="12.140625" style="1" customWidth="1"/>
    <col min="7942" max="7942" width="13.140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1" style="1" customWidth="1"/>
    <col min="8197" max="8197" width="12.140625" style="1" customWidth="1"/>
    <col min="8198" max="8198" width="13.140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1" style="1" customWidth="1"/>
    <col min="8453" max="8453" width="12.140625" style="1" customWidth="1"/>
    <col min="8454" max="8454" width="13.140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1" style="1" customWidth="1"/>
    <col min="8709" max="8709" width="12.140625" style="1" customWidth="1"/>
    <col min="8710" max="8710" width="13.140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1" style="1" customWidth="1"/>
    <col min="8965" max="8965" width="12.140625" style="1" customWidth="1"/>
    <col min="8966" max="8966" width="13.140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1" style="1" customWidth="1"/>
    <col min="9221" max="9221" width="12.140625" style="1" customWidth="1"/>
    <col min="9222" max="9222" width="13.140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1" style="1" customWidth="1"/>
    <col min="9477" max="9477" width="12.140625" style="1" customWidth="1"/>
    <col min="9478" max="9478" width="13.140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1" style="1" customWidth="1"/>
    <col min="9733" max="9733" width="12.140625" style="1" customWidth="1"/>
    <col min="9734" max="9734" width="13.140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1" style="1" customWidth="1"/>
    <col min="9989" max="9989" width="12.140625" style="1" customWidth="1"/>
    <col min="9990" max="9990" width="13.140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1" style="1" customWidth="1"/>
    <col min="10245" max="10245" width="12.140625" style="1" customWidth="1"/>
    <col min="10246" max="10246" width="13.140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1" style="1" customWidth="1"/>
    <col min="10501" max="10501" width="12.140625" style="1" customWidth="1"/>
    <col min="10502" max="10502" width="13.140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1" style="1" customWidth="1"/>
    <col min="10757" max="10757" width="12.140625" style="1" customWidth="1"/>
    <col min="10758" max="10758" width="13.140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1" style="1" customWidth="1"/>
    <col min="11013" max="11013" width="12.140625" style="1" customWidth="1"/>
    <col min="11014" max="11014" width="13.140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1" style="1" customWidth="1"/>
    <col min="11269" max="11269" width="12.140625" style="1" customWidth="1"/>
    <col min="11270" max="11270" width="13.140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1" style="1" customWidth="1"/>
    <col min="11525" max="11525" width="12.140625" style="1" customWidth="1"/>
    <col min="11526" max="11526" width="13.140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1" style="1" customWidth="1"/>
    <col min="11781" max="11781" width="12.140625" style="1" customWidth="1"/>
    <col min="11782" max="11782" width="13.140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1" style="1" customWidth="1"/>
    <col min="12037" max="12037" width="12.140625" style="1" customWidth="1"/>
    <col min="12038" max="12038" width="13.140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1" style="1" customWidth="1"/>
    <col min="12293" max="12293" width="12.140625" style="1" customWidth="1"/>
    <col min="12294" max="12294" width="13.140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1" style="1" customWidth="1"/>
    <col min="12549" max="12549" width="12.140625" style="1" customWidth="1"/>
    <col min="12550" max="12550" width="13.140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1" style="1" customWidth="1"/>
    <col min="12805" max="12805" width="12.140625" style="1" customWidth="1"/>
    <col min="12806" max="12806" width="13.140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1" style="1" customWidth="1"/>
    <col min="13061" max="13061" width="12.140625" style="1" customWidth="1"/>
    <col min="13062" max="13062" width="13.140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1" style="1" customWidth="1"/>
    <col min="13317" max="13317" width="12.140625" style="1" customWidth="1"/>
    <col min="13318" max="13318" width="13.140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1" style="1" customWidth="1"/>
    <col min="13573" max="13573" width="12.140625" style="1" customWidth="1"/>
    <col min="13574" max="13574" width="13.140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1" style="1" customWidth="1"/>
    <col min="13829" max="13829" width="12.140625" style="1" customWidth="1"/>
    <col min="13830" max="13830" width="13.140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1" style="1" customWidth="1"/>
    <col min="14085" max="14085" width="12.140625" style="1" customWidth="1"/>
    <col min="14086" max="14086" width="13.140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1" style="1" customWidth="1"/>
    <col min="14341" max="14341" width="12.140625" style="1" customWidth="1"/>
    <col min="14342" max="14342" width="13.140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1" style="1" customWidth="1"/>
    <col min="14597" max="14597" width="12.140625" style="1" customWidth="1"/>
    <col min="14598" max="14598" width="13.140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1" style="1" customWidth="1"/>
    <col min="14853" max="14853" width="12.140625" style="1" customWidth="1"/>
    <col min="14854" max="14854" width="13.140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1" style="1" customWidth="1"/>
    <col min="15109" max="15109" width="12.140625" style="1" customWidth="1"/>
    <col min="15110" max="15110" width="13.140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1" style="1" customWidth="1"/>
    <col min="15365" max="15365" width="12.140625" style="1" customWidth="1"/>
    <col min="15366" max="15366" width="13.140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1" style="1" customWidth="1"/>
    <col min="15621" max="15621" width="12.140625" style="1" customWidth="1"/>
    <col min="15622" max="15622" width="13.140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1" style="1" customWidth="1"/>
    <col min="15877" max="15877" width="12.140625" style="1" customWidth="1"/>
    <col min="15878" max="15878" width="13.140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1" style="1" customWidth="1"/>
    <col min="16133" max="16133" width="12.140625" style="1" customWidth="1"/>
    <col min="16134" max="16134" width="13.140625" style="1" customWidth="1"/>
    <col min="16135" max="16139" width="9.140625" style="1"/>
    <col min="16140" max="16140" width="7.140625" style="1" customWidth="1"/>
    <col min="16141" max="16384" width="9.140625" style="1"/>
  </cols>
  <sheetData>
    <row r="1" spans="1:7">
      <c r="A1" s="79" t="s">
        <v>576</v>
      </c>
      <c r="B1" s="79" t="s">
        <v>577</v>
      </c>
    </row>
    <row r="2" spans="1:7">
      <c r="A2" s="79"/>
      <c r="B2" s="79"/>
    </row>
    <row r="3" spans="1:7">
      <c r="A3" s="79"/>
      <c r="B3" s="79"/>
    </row>
    <row r="4" spans="1:7" s="27" customFormat="1" ht="17.25" thickBot="1">
      <c r="A4" s="80"/>
      <c r="B4" s="80" t="s">
        <v>74</v>
      </c>
      <c r="C4" s="82" t="s">
        <v>75</v>
      </c>
      <c r="D4" s="82" t="s">
        <v>76</v>
      </c>
      <c r="E4" s="117" t="s">
        <v>77</v>
      </c>
      <c r="F4" s="117" t="s">
        <v>78</v>
      </c>
    </row>
    <row r="5" spans="1:7" s="120" customFormat="1" ht="13.5" thickTop="1">
      <c r="A5" s="119"/>
      <c r="B5" s="48"/>
      <c r="C5" s="121"/>
      <c r="D5" s="122"/>
      <c r="E5" s="125"/>
      <c r="F5" s="125"/>
    </row>
    <row r="6" spans="1:7" s="120" customFormat="1" ht="216.75">
      <c r="A6" s="119" t="s">
        <v>578</v>
      </c>
      <c r="B6" s="1001" t="s">
        <v>579</v>
      </c>
      <c r="C6" s="983" t="s">
        <v>209</v>
      </c>
      <c r="D6" s="984">
        <v>724.42</v>
      </c>
      <c r="E6" s="139"/>
      <c r="F6" s="139">
        <f>E6*D6</f>
        <v>0</v>
      </c>
      <c r="G6" s="150"/>
    </row>
    <row r="7" spans="1:7" s="120" customFormat="1" ht="38.25">
      <c r="A7" s="119"/>
      <c r="B7" s="1001" t="s">
        <v>510</v>
      </c>
      <c r="C7" s="1002"/>
      <c r="D7" s="1003"/>
      <c r="E7" s="125"/>
      <c r="F7" s="125"/>
    </row>
    <row r="8" spans="1:7" s="120" customFormat="1" ht="8.25" customHeight="1">
      <c r="A8" s="119"/>
      <c r="B8" s="982"/>
      <c r="C8" s="1002"/>
      <c r="D8" s="1003"/>
      <c r="E8" s="125"/>
      <c r="F8" s="125"/>
    </row>
    <row r="9" spans="1:7" s="120" customFormat="1" ht="25.5">
      <c r="A9" s="206" t="s">
        <v>378</v>
      </c>
      <c r="B9" s="982" t="s">
        <v>580</v>
      </c>
      <c r="C9" s="983" t="s">
        <v>209</v>
      </c>
      <c r="D9" s="984">
        <v>471.76</v>
      </c>
      <c r="E9" s="139"/>
      <c r="F9" s="139">
        <f>E9*D9</f>
        <v>0</v>
      </c>
      <c r="G9" s="150"/>
    </row>
    <row r="10" spans="1:7" s="120" customFormat="1" ht="12.75">
      <c r="A10" s="119"/>
      <c r="B10" s="982"/>
      <c r="C10" s="1002"/>
      <c r="D10" s="1003"/>
      <c r="E10" s="125"/>
      <c r="F10" s="125"/>
    </row>
    <row r="11" spans="1:7" s="120" customFormat="1" ht="25.5">
      <c r="A11" s="206" t="s">
        <v>472</v>
      </c>
      <c r="B11" s="982" t="s">
        <v>581</v>
      </c>
      <c r="C11" s="983" t="s">
        <v>209</v>
      </c>
      <c r="D11" s="984">
        <v>1519.1</v>
      </c>
      <c r="E11" s="139"/>
      <c r="F11" s="139">
        <f>E11*D11</f>
        <v>0</v>
      </c>
    </row>
    <row r="12" spans="1:7" s="120" customFormat="1" ht="12.75">
      <c r="A12" s="119"/>
      <c r="B12" s="48"/>
      <c r="C12" s="121"/>
      <c r="D12" s="122"/>
      <c r="E12" s="125"/>
      <c r="F12" s="125"/>
    </row>
    <row r="13" spans="1:7" s="120" customFormat="1" ht="76.5">
      <c r="A13" s="119" t="s">
        <v>582</v>
      </c>
      <c r="B13" s="48" t="s">
        <v>583</v>
      </c>
      <c r="C13" s="86" t="s">
        <v>102</v>
      </c>
      <c r="D13" s="87">
        <v>8</v>
      </c>
      <c r="E13" s="139"/>
      <c r="F13" s="139">
        <f>E13*D13</f>
        <v>0</v>
      </c>
    </row>
    <row r="14" spans="1:7" s="120" customFormat="1" ht="12.75">
      <c r="A14" s="119"/>
      <c r="B14" s="195"/>
      <c r="C14" s="121"/>
      <c r="D14" s="122"/>
      <c r="E14" s="125"/>
      <c r="F14" s="125"/>
    </row>
    <row r="15" spans="1:7" s="120" customFormat="1" ht="114.75">
      <c r="A15" s="119" t="s">
        <v>584</v>
      </c>
      <c r="B15" s="48" t="s">
        <v>585</v>
      </c>
      <c r="C15" s="86" t="s">
        <v>102</v>
      </c>
      <c r="D15" s="87">
        <v>45.01</v>
      </c>
      <c r="E15" s="139"/>
      <c r="F15" s="139">
        <f>E15*D15</f>
        <v>0</v>
      </c>
    </row>
    <row r="16" spans="1:7" s="120" customFormat="1" ht="12.75">
      <c r="A16" s="119"/>
      <c r="B16" s="253"/>
      <c r="C16" s="121"/>
      <c r="D16" s="122"/>
      <c r="E16" s="125"/>
      <c r="F16" s="125"/>
    </row>
    <row r="17" spans="1:8" s="120" customFormat="1" ht="114.75">
      <c r="A17" s="119" t="s">
        <v>586</v>
      </c>
      <c r="B17" s="48" t="s">
        <v>587</v>
      </c>
      <c r="C17" s="86" t="s">
        <v>102</v>
      </c>
      <c r="D17" s="87">
        <v>58.7</v>
      </c>
      <c r="E17" s="139"/>
      <c r="F17" s="139">
        <f>E17*D17</f>
        <v>0</v>
      </c>
    </row>
    <row r="18" spans="1:8" s="120" customFormat="1" ht="12.75">
      <c r="A18" s="119"/>
      <c r="B18" s="48"/>
      <c r="C18" s="121"/>
      <c r="D18" s="122"/>
      <c r="E18" s="125"/>
      <c r="F18" s="125"/>
    </row>
    <row r="19" spans="1:8" s="120" customFormat="1" ht="114.75">
      <c r="A19" s="119" t="s">
        <v>588</v>
      </c>
      <c r="B19" s="48" t="s">
        <v>589</v>
      </c>
      <c r="C19" s="86" t="s">
        <v>102</v>
      </c>
      <c r="D19" s="87">
        <v>15.14</v>
      </c>
      <c r="E19" s="139"/>
      <c r="F19" s="139">
        <f>E19*D19</f>
        <v>0</v>
      </c>
    </row>
    <row r="20" spans="1:8" s="120" customFormat="1" ht="12.75">
      <c r="A20" s="119"/>
      <c r="B20" s="48"/>
      <c r="C20" s="121"/>
      <c r="D20" s="122"/>
      <c r="E20" s="125"/>
      <c r="F20" s="125"/>
    </row>
    <row r="21" spans="1:8" s="150" customFormat="1" ht="57" customHeight="1">
      <c r="A21" s="119" t="s">
        <v>590</v>
      </c>
      <c r="B21" s="196" t="s">
        <v>591</v>
      </c>
      <c r="E21" s="217"/>
      <c r="F21" s="217"/>
    </row>
    <row r="22" spans="1:8" s="120" customFormat="1" ht="12.75">
      <c r="A22" s="206" t="s">
        <v>378</v>
      </c>
      <c r="B22" s="164" t="s">
        <v>592</v>
      </c>
      <c r="C22" s="86" t="s">
        <v>263</v>
      </c>
      <c r="D22" s="87">
        <v>1</v>
      </c>
      <c r="E22" s="139"/>
      <c r="F22" s="139">
        <f>E22*D22</f>
        <v>0</v>
      </c>
      <c r="G22" s="150"/>
      <c r="H22" s="150"/>
    </row>
    <row r="23" spans="1:8" s="120" customFormat="1" ht="12.75">
      <c r="A23" s="206" t="s">
        <v>472</v>
      </c>
      <c r="B23" s="164" t="s">
        <v>593</v>
      </c>
      <c r="C23" s="86" t="s">
        <v>263</v>
      </c>
      <c r="D23" s="87">
        <v>1</v>
      </c>
      <c r="E23" s="139"/>
      <c r="F23" s="139">
        <f>E23*D23</f>
        <v>0</v>
      </c>
      <c r="G23" s="150"/>
      <c r="H23" s="150"/>
    </row>
    <row r="24" spans="1:8" s="120" customFormat="1" ht="12.75">
      <c r="A24" s="206" t="s">
        <v>474</v>
      </c>
      <c r="B24" s="164" t="s">
        <v>594</v>
      </c>
      <c r="C24" s="86" t="s">
        <v>263</v>
      </c>
      <c r="D24" s="87">
        <v>1</v>
      </c>
      <c r="E24" s="139"/>
      <c r="F24" s="139">
        <f>E24*D24</f>
        <v>0</v>
      </c>
      <c r="G24" s="150"/>
      <c r="H24" s="150"/>
    </row>
    <row r="26" spans="1:8" s="120" customFormat="1" ht="63.75">
      <c r="A26" s="119" t="s">
        <v>595</v>
      </c>
      <c r="B26" s="197" t="s">
        <v>596</v>
      </c>
      <c r="E26" s="142"/>
      <c r="F26" s="142"/>
    </row>
    <row r="27" spans="1:8" s="120" customFormat="1" ht="12.75">
      <c r="A27" s="119"/>
      <c r="B27" s="197" t="s">
        <v>597</v>
      </c>
      <c r="C27" s="201" t="s">
        <v>263</v>
      </c>
      <c r="D27" s="202">
        <v>8</v>
      </c>
      <c r="E27" s="204"/>
      <c r="F27" s="204">
        <f>E27*D27</f>
        <v>0</v>
      </c>
    </row>
    <row r="28" spans="1:8" s="120" customFormat="1" ht="12.75">
      <c r="A28" s="119"/>
      <c r="B28" s="197"/>
      <c r="C28" s="201"/>
      <c r="D28" s="202"/>
      <c r="E28" s="204"/>
      <c r="F28" s="204"/>
    </row>
    <row r="29" spans="1:8" s="150" customFormat="1" ht="13.5" thickBot="1">
      <c r="A29" s="119"/>
      <c r="B29" s="253"/>
      <c r="C29" s="86"/>
      <c r="D29" s="87"/>
      <c r="E29" s="139"/>
      <c r="F29" s="139"/>
    </row>
    <row r="30" spans="1:8" s="27" customFormat="1" ht="17.25" thickBot="1">
      <c r="A30" s="103"/>
      <c r="B30" s="104" t="s">
        <v>598</v>
      </c>
      <c r="C30" s="105"/>
      <c r="D30" s="106"/>
      <c r="E30" s="127"/>
      <c r="F30" s="127">
        <f>SUM(F5:F29)</f>
        <v>0</v>
      </c>
    </row>
  </sheetData>
  <sheetProtection selectLockedCells="1" selectUnlockedCells="1"/>
  <pageMargins left="0.90551181102362199"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&amp;L&amp;"Calibri,Krepko"&amp;9&amp;URUŠITEV IN NOVOGRADNJA PRIZIDKA K DOMU UPOKOJENCEV POLZELA&amp;R&amp;9POPIS OBRTNIŠKIH DEL
B/2.0 KLJUČAVNIČARSKA DELA</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39997558519241921"/>
  </sheetPr>
  <dimension ref="A1:F100"/>
  <sheetViews>
    <sheetView view="pageBreakPreview" zoomScaleSheetLayoutView="100" workbookViewId="0">
      <selection activeCell="E11" sqref="E11"/>
    </sheetView>
  </sheetViews>
  <sheetFormatPr defaultRowHeight="16.5"/>
  <cols>
    <col min="1" max="1" width="7.140625" style="50" customWidth="1"/>
    <col min="2" max="2" width="39.42578125" style="1" customWidth="1"/>
    <col min="3" max="3" width="8.28515625" style="1" customWidth="1"/>
    <col min="4" max="4" width="9.7109375" style="1" customWidth="1"/>
    <col min="5" max="5" width="10.42578125" style="57" customWidth="1"/>
    <col min="6" max="6" width="13.140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9.7109375" style="1" customWidth="1"/>
    <col min="261" max="261" width="10.42578125" style="1" customWidth="1"/>
    <col min="262" max="262" width="13.140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9.7109375" style="1" customWidth="1"/>
    <col min="517" max="517" width="10.42578125" style="1" customWidth="1"/>
    <col min="518" max="518" width="13.140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9.7109375" style="1" customWidth="1"/>
    <col min="773" max="773" width="10.42578125" style="1" customWidth="1"/>
    <col min="774" max="774" width="13.140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9.7109375" style="1" customWidth="1"/>
    <col min="1029" max="1029" width="10.42578125" style="1" customWidth="1"/>
    <col min="1030" max="1030" width="13.140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9.7109375" style="1" customWidth="1"/>
    <col min="1285" max="1285" width="10.42578125" style="1" customWidth="1"/>
    <col min="1286" max="1286" width="13.140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9.7109375" style="1" customWidth="1"/>
    <col min="1541" max="1541" width="10.42578125" style="1" customWidth="1"/>
    <col min="1542" max="1542" width="13.140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9.7109375" style="1" customWidth="1"/>
    <col min="1797" max="1797" width="10.42578125" style="1" customWidth="1"/>
    <col min="1798" max="1798" width="13.140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9.7109375" style="1" customWidth="1"/>
    <col min="2053" max="2053" width="10.42578125" style="1" customWidth="1"/>
    <col min="2054" max="2054" width="13.140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9.7109375" style="1" customWidth="1"/>
    <col min="2309" max="2309" width="10.42578125" style="1" customWidth="1"/>
    <col min="2310" max="2310" width="13.140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9.7109375" style="1" customWidth="1"/>
    <col min="2565" max="2565" width="10.42578125" style="1" customWidth="1"/>
    <col min="2566" max="2566" width="13.140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9.7109375" style="1" customWidth="1"/>
    <col min="2821" max="2821" width="10.42578125" style="1" customWidth="1"/>
    <col min="2822" max="2822" width="13.140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9.7109375" style="1" customWidth="1"/>
    <col min="3077" max="3077" width="10.42578125" style="1" customWidth="1"/>
    <col min="3078" max="3078" width="13.140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9.7109375" style="1" customWidth="1"/>
    <col min="3333" max="3333" width="10.42578125" style="1" customWidth="1"/>
    <col min="3334" max="3334" width="13.140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9.7109375" style="1" customWidth="1"/>
    <col min="3589" max="3589" width="10.42578125" style="1" customWidth="1"/>
    <col min="3590" max="3590" width="13.140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9.7109375" style="1" customWidth="1"/>
    <col min="3845" max="3845" width="10.42578125" style="1" customWidth="1"/>
    <col min="3846" max="3846" width="13.140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9.7109375" style="1" customWidth="1"/>
    <col min="4101" max="4101" width="10.42578125" style="1" customWidth="1"/>
    <col min="4102" max="4102" width="13.140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9.7109375" style="1" customWidth="1"/>
    <col min="4357" max="4357" width="10.42578125" style="1" customWidth="1"/>
    <col min="4358" max="4358" width="13.140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9.7109375" style="1" customWidth="1"/>
    <col min="4613" max="4613" width="10.42578125" style="1" customWidth="1"/>
    <col min="4614" max="4614" width="13.140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9.7109375" style="1" customWidth="1"/>
    <col min="4869" max="4869" width="10.42578125" style="1" customWidth="1"/>
    <col min="4870" max="4870" width="13.140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9.7109375" style="1" customWidth="1"/>
    <col min="5125" max="5125" width="10.42578125" style="1" customWidth="1"/>
    <col min="5126" max="5126" width="13.140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9.7109375" style="1" customWidth="1"/>
    <col min="5381" max="5381" width="10.42578125" style="1" customWidth="1"/>
    <col min="5382" max="5382" width="13.140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9.7109375" style="1" customWidth="1"/>
    <col min="5637" max="5637" width="10.42578125" style="1" customWidth="1"/>
    <col min="5638" max="5638" width="13.140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9.7109375" style="1" customWidth="1"/>
    <col min="5893" max="5893" width="10.42578125" style="1" customWidth="1"/>
    <col min="5894" max="5894" width="13.140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9.7109375" style="1" customWidth="1"/>
    <col min="6149" max="6149" width="10.42578125" style="1" customWidth="1"/>
    <col min="6150" max="6150" width="13.140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9.7109375" style="1" customWidth="1"/>
    <col min="6405" max="6405" width="10.42578125" style="1" customWidth="1"/>
    <col min="6406" max="6406" width="13.140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9.7109375" style="1" customWidth="1"/>
    <col min="6661" max="6661" width="10.42578125" style="1" customWidth="1"/>
    <col min="6662" max="6662" width="13.140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9.7109375" style="1" customWidth="1"/>
    <col min="6917" max="6917" width="10.42578125" style="1" customWidth="1"/>
    <col min="6918" max="6918" width="13.140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9.7109375" style="1" customWidth="1"/>
    <col min="7173" max="7173" width="10.42578125" style="1" customWidth="1"/>
    <col min="7174" max="7174" width="13.140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9.7109375" style="1" customWidth="1"/>
    <col min="7429" max="7429" width="10.42578125" style="1" customWidth="1"/>
    <col min="7430" max="7430" width="13.140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9.7109375" style="1" customWidth="1"/>
    <col min="7685" max="7685" width="10.42578125" style="1" customWidth="1"/>
    <col min="7686" max="7686" width="13.140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9.7109375" style="1" customWidth="1"/>
    <col min="7941" max="7941" width="10.42578125" style="1" customWidth="1"/>
    <col min="7942" max="7942" width="13.140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9.7109375" style="1" customWidth="1"/>
    <col min="8197" max="8197" width="10.42578125" style="1" customWidth="1"/>
    <col min="8198" max="8198" width="13.140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9.7109375" style="1" customWidth="1"/>
    <col min="8453" max="8453" width="10.42578125" style="1" customWidth="1"/>
    <col min="8454" max="8454" width="13.140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9.7109375" style="1" customWidth="1"/>
    <col min="8709" max="8709" width="10.42578125" style="1" customWidth="1"/>
    <col min="8710" max="8710" width="13.140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9.7109375" style="1" customWidth="1"/>
    <col min="8965" max="8965" width="10.42578125" style="1" customWidth="1"/>
    <col min="8966" max="8966" width="13.140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9.7109375" style="1" customWidth="1"/>
    <col min="9221" max="9221" width="10.42578125" style="1" customWidth="1"/>
    <col min="9222" max="9222" width="13.140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9.7109375" style="1" customWidth="1"/>
    <col min="9477" max="9477" width="10.42578125" style="1" customWidth="1"/>
    <col min="9478" max="9478" width="13.140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9.7109375" style="1" customWidth="1"/>
    <col min="9733" max="9733" width="10.42578125" style="1" customWidth="1"/>
    <col min="9734" max="9734" width="13.140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9.7109375" style="1" customWidth="1"/>
    <col min="9989" max="9989" width="10.42578125" style="1" customWidth="1"/>
    <col min="9990" max="9990" width="13.140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9.7109375" style="1" customWidth="1"/>
    <col min="10245" max="10245" width="10.42578125" style="1" customWidth="1"/>
    <col min="10246" max="10246" width="13.140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9.7109375" style="1" customWidth="1"/>
    <col min="10501" max="10501" width="10.42578125" style="1" customWidth="1"/>
    <col min="10502" max="10502" width="13.140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9.7109375" style="1" customWidth="1"/>
    <col min="10757" max="10757" width="10.42578125" style="1" customWidth="1"/>
    <col min="10758" max="10758" width="13.140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9.7109375" style="1" customWidth="1"/>
    <col min="11013" max="11013" width="10.42578125" style="1" customWidth="1"/>
    <col min="11014" max="11014" width="13.140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9.7109375" style="1" customWidth="1"/>
    <col min="11269" max="11269" width="10.42578125" style="1" customWidth="1"/>
    <col min="11270" max="11270" width="13.140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9.7109375" style="1" customWidth="1"/>
    <col min="11525" max="11525" width="10.42578125" style="1" customWidth="1"/>
    <col min="11526" max="11526" width="13.140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9.7109375" style="1" customWidth="1"/>
    <col min="11781" max="11781" width="10.42578125" style="1" customWidth="1"/>
    <col min="11782" max="11782" width="13.140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9.7109375" style="1" customWidth="1"/>
    <col min="12037" max="12037" width="10.42578125" style="1" customWidth="1"/>
    <col min="12038" max="12038" width="13.140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9.7109375" style="1" customWidth="1"/>
    <col min="12293" max="12293" width="10.42578125" style="1" customWidth="1"/>
    <col min="12294" max="12294" width="13.140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9.7109375" style="1" customWidth="1"/>
    <col min="12549" max="12549" width="10.42578125" style="1" customWidth="1"/>
    <col min="12550" max="12550" width="13.140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9.7109375" style="1" customWidth="1"/>
    <col min="12805" max="12805" width="10.42578125" style="1" customWidth="1"/>
    <col min="12806" max="12806" width="13.140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9.7109375" style="1" customWidth="1"/>
    <col min="13061" max="13061" width="10.42578125" style="1" customWidth="1"/>
    <col min="13062" max="13062" width="13.140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9.7109375" style="1" customWidth="1"/>
    <col min="13317" max="13317" width="10.42578125" style="1" customWidth="1"/>
    <col min="13318" max="13318" width="13.140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9.7109375" style="1" customWidth="1"/>
    <col min="13573" max="13573" width="10.42578125" style="1" customWidth="1"/>
    <col min="13574" max="13574" width="13.140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9.7109375" style="1" customWidth="1"/>
    <col min="13829" max="13829" width="10.42578125" style="1" customWidth="1"/>
    <col min="13830" max="13830" width="13.140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9.7109375" style="1" customWidth="1"/>
    <col min="14085" max="14085" width="10.42578125" style="1" customWidth="1"/>
    <col min="14086" max="14086" width="13.140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9.7109375" style="1" customWidth="1"/>
    <col min="14341" max="14341" width="10.42578125" style="1" customWidth="1"/>
    <col min="14342" max="14342" width="13.140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9.7109375" style="1" customWidth="1"/>
    <col min="14597" max="14597" width="10.42578125" style="1" customWidth="1"/>
    <col min="14598" max="14598" width="13.140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9.7109375" style="1" customWidth="1"/>
    <col min="14853" max="14853" width="10.42578125" style="1" customWidth="1"/>
    <col min="14854" max="14854" width="13.140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9.7109375" style="1" customWidth="1"/>
    <col min="15109" max="15109" width="10.42578125" style="1" customWidth="1"/>
    <col min="15110" max="15110" width="13.140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9.7109375" style="1" customWidth="1"/>
    <col min="15365" max="15365" width="10.42578125" style="1" customWidth="1"/>
    <col min="15366" max="15366" width="13.140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9.7109375" style="1" customWidth="1"/>
    <col min="15621" max="15621" width="10.42578125" style="1" customWidth="1"/>
    <col min="15622" max="15622" width="13.140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9.7109375" style="1" customWidth="1"/>
    <col min="15877" max="15877" width="10.42578125" style="1" customWidth="1"/>
    <col min="15878" max="15878" width="13.140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9.7109375" style="1" customWidth="1"/>
    <col min="16133" max="16133" width="10.42578125" style="1" customWidth="1"/>
    <col min="16134" max="16134" width="13.140625" style="1" customWidth="1"/>
    <col min="16135" max="16139" width="9.140625" style="1"/>
    <col min="16140" max="16140" width="7.140625" style="1" customWidth="1"/>
    <col min="16141" max="16384" width="9.140625" style="1"/>
  </cols>
  <sheetData>
    <row r="1" spans="1:6">
      <c r="A1" s="79" t="s">
        <v>599</v>
      </c>
      <c r="B1" s="27" t="s">
        <v>600</v>
      </c>
    </row>
    <row r="2" spans="1:6">
      <c r="A2" s="79"/>
      <c r="B2" s="27"/>
    </row>
    <row r="3" spans="1:6" s="111" customFormat="1" ht="15">
      <c r="A3" s="129" t="s">
        <v>601</v>
      </c>
      <c r="B3" s="130"/>
      <c r="C3" s="131"/>
      <c r="D3" s="132"/>
      <c r="E3" s="279"/>
      <c r="F3" s="133"/>
    </row>
    <row r="4" spans="1:6" s="264" customFormat="1" ht="14.25" customHeight="1">
      <c r="A4" s="1239" t="s">
        <v>602</v>
      </c>
      <c r="B4" s="1185"/>
      <c r="C4" s="1185"/>
      <c r="D4" s="1185"/>
      <c r="E4" s="1185"/>
      <c r="F4" s="1186"/>
    </row>
    <row r="5" spans="1:6" s="264" customFormat="1" ht="27" customHeight="1">
      <c r="A5" s="1187" t="s">
        <v>603</v>
      </c>
      <c r="B5" s="1226"/>
      <c r="C5" s="1226"/>
      <c r="D5" s="1226"/>
      <c r="E5" s="1226"/>
      <c r="F5" s="1227"/>
    </row>
    <row r="6" spans="1:6" s="264" customFormat="1" ht="14.25" customHeight="1">
      <c r="A6" s="1190" t="s">
        <v>604</v>
      </c>
      <c r="B6" s="1240"/>
      <c r="C6" s="1240"/>
      <c r="D6" s="1240"/>
      <c r="E6" s="1240"/>
      <c r="F6" s="1241"/>
    </row>
    <row r="7" spans="1:6" s="111" customFormat="1" ht="13.5" customHeight="1">
      <c r="A7" s="265"/>
      <c r="B7" s="265"/>
      <c r="C7" s="265"/>
      <c r="D7" s="265"/>
      <c r="E7" s="266"/>
      <c r="F7" s="266"/>
    </row>
    <row r="8" spans="1:6" s="111" customFormat="1" ht="12" customHeight="1">
      <c r="A8" s="265"/>
      <c r="B8" s="265"/>
      <c r="C8" s="265"/>
      <c r="D8" s="265"/>
      <c r="E8" s="266"/>
      <c r="F8" s="266"/>
    </row>
    <row r="9" spans="1:6" s="27" customFormat="1" ht="17.25" thickBot="1">
      <c r="A9" s="80"/>
      <c r="B9" s="81" t="s">
        <v>74</v>
      </c>
      <c r="C9" s="82" t="s">
        <v>75</v>
      </c>
      <c r="D9" s="82" t="s">
        <v>76</v>
      </c>
      <c r="E9" s="117" t="s">
        <v>77</v>
      </c>
      <c r="F9" s="117" t="s">
        <v>78</v>
      </c>
    </row>
    <row r="10" spans="1:6" ht="22.5" customHeight="1" thickTop="1"/>
    <row r="11" spans="1:6" s="150" customFormat="1" ht="25.5">
      <c r="A11" s="119" t="s">
        <v>578</v>
      </c>
      <c r="B11" s="48" t="s">
        <v>605</v>
      </c>
      <c r="C11" s="86" t="s">
        <v>263</v>
      </c>
      <c r="D11" s="87">
        <v>3</v>
      </c>
      <c r="E11" s="139"/>
      <c r="F11" s="139">
        <f>E11*D11</f>
        <v>0</v>
      </c>
    </row>
    <row r="12" spans="1:6" s="150" customFormat="1" ht="153">
      <c r="A12" s="119"/>
      <c r="B12" s="48" t="s">
        <v>606</v>
      </c>
      <c r="C12" s="86"/>
      <c r="D12" s="87"/>
      <c r="E12" s="139"/>
      <c r="F12" s="139"/>
    </row>
    <row r="13" spans="1:6" s="150" customFormat="1" ht="12.75">
      <c r="A13" s="119"/>
      <c r="B13" s="253" t="s">
        <v>607</v>
      </c>
      <c r="C13" s="86"/>
      <c r="D13" s="87"/>
      <c r="E13" s="139"/>
      <c r="F13" s="139"/>
    </row>
    <row r="14" spans="1:6" s="150" customFormat="1" ht="38.25">
      <c r="A14" s="50"/>
      <c r="B14" s="253" t="s">
        <v>510</v>
      </c>
      <c r="C14" s="121"/>
      <c r="D14" s="122"/>
      <c r="E14" s="125"/>
      <c r="F14" s="125"/>
    </row>
    <row r="15" spans="1:6" s="150" customFormat="1">
      <c r="A15" s="50"/>
      <c r="B15" s="164"/>
      <c r="C15" s="86"/>
      <c r="D15" s="164"/>
      <c r="E15" s="139"/>
      <c r="F15" s="139"/>
    </row>
    <row r="16" spans="1:6" s="150" customFormat="1" ht="25.5">
      <c r="A16" s="119" t="s">
        <v>582</v>
      </c>
      <c r="B16" s="48" t="s">
        <v>605</v>
      </c>
      <c r="C16" s="86" t="s">
        <v>263</v>
      </c>
      <c r="D16" s="87">
        <v>1</v>
      </c>
      <c r="E16" s="139"/>
      <c r="F16" s="139">
        <f>E16*D16</f>
        <v>0</v>
      </c>
    </row>
    <row r="17" spans="1:6" s="150" customFormat="1" ht="153">
      <c r="A17" s="119"/>
      <c r="B17" s="48" t="s">
        <v>608</v>
      </c>
      <c r="C17" s="86"/>
      <c r="D17" s="87"/>
      <c r="E17" s="139"/>
      <c r="F17" s="139"/>
    </row>
    <row r="18" spans="1:6" s="150" customFormat="1" ht="12.75">
      <c r="A18" s="119"/>
      <c r="B18" s="253" t="s">
        <v>609</v>
      </c>
      <c r="C18" s="86"/>
      <c r="D18" s="87"/>
      <c r="E18" s="139"/>
      <c r="F18" s="139"/>
    </row>
    <row r="19" spans="1:6" s="150" customFormat="1" ht="38.25">
      <c r="A19" s="50"/>
      <c r="B19" s="253" t="s">
        <v>510</v>
      </c>
      <c r="C19" s="121"/>
      <c r="D19" s="122"/>
      <c r="E19" s="125"/>
      <c r="F19" s="125"/>
    </row>
    <row r="20" spans="1:6" s="150" customFormat="1">
      <c r="A20" s="50"/>
      <c r="B20" s="164"/>
      <c r="C20" s="86"/>
      <c r="D20" s="164"/>
      <c r="E20" s="139"/>
      <c r="F20" s="139"/>
    </row>
    <row r="21" spans="1:6" s="150" customFormat="1" ht="25.5">
      <c r="A21" s="119" t="s">
        <v>584</v>
      </c>
      <c r="B21" s="48" t="s">
        <v>605</v>
      </c>
      <c r="C21" s="86" t="s">
        <v>263</v>
      </c>
      <c r="D21" s="87">
        <v>4</v>
      </c>
      <c r="E21" s="139"/>
      <c r="F21" s="139">
        <f>E21*D21</f>
        <v>0</v>
      </c>
    </row>
    <row r="22" spans="1:6" s="150" customFormat="1" ht="153">
      <c r="A22" s="119"/>
      <c r="B22" s="48" t="s">
        <v>610</v>
      </c>
      <c r="C22" s="86"/>
      <c r="D22" s="87"/>
      <c r="E22" s="139"/>
      <c r="F22" s="139"/>
    </row>
    <row r="23" spans="1:6" s="150" customFormat="1" ht="12.75">
      <c r="A23" s="119"/>
      <c r="B23" s="253" t="s">
        <v>611</v>
      </c>
      <c r="C23" s="86"/>
      <c r="D23" s="87"/>
      <c r="E23" s="139"/>
      <c r="F23" s="139"/>
    </row>
    <row r="24" spans="1:6" s="150" customFormat="1" ht="38.25">
      <c r="A24" s="50"/>
      <c r="B24" s="253" t="s">
        <v>510</v>
      </c>
      <c r="C24" s="121"/>
      <c r="D24" s="122"/>
      <c r="E24" s="125"/>
      <c r="F24" s="125"/>
    </row>
    <row r="25" spans="1:6" s="150" customFormat="1">
      <c r="A25" s="50"/>
      <c r="B25" s="164"/>
      <c r="C25" s="86"/>
      <c r="D25" s="164"/>
      <c r="E25" s="139"/>
      <c r="F25" s="139"/>
    </row>
    <row r="26" spans="1:6" s="150" customFormat="1" ht="25.5">
      <c r="A26" s="119" t="s">
        <v>586</v>
      </c>
      <c r="B26" s="48" t="s">
        <v>605</v>
      </c>
      <c r="C26" s="86" t="s">
        <v>263</v>
      </c>
      <c r="D26" s="87">
        <v>2</v>
      </c>
      <c r="E26" s="139"/>
      <c r="F26" s="139">
        <f>E26*D26</f>
        <v>0</v>
      </c>
    </row>
    <row r="27" spans="1:6" s="150" customFormat="1" ht="178.5">
      <c r="A27" s="119"/>
      <c r="B27" s="48" t="s">
        <v>612</v>
      </c>
      <c r="C27" s="86"/>
      <c r="D27" s="87"/>
      <c r="E27" s="139"/>
      <c r="F27" s="139"/>
    </row>
    <row r="28" spans="1:6" s="150" customFormat="1" ht="12.75">
      <c r="A28" s="119"/>
      <c r="B28" s="253" t="s">
        <v>611</v>
      </c>
      <c r="C28" s="86"/>
      <c r="D28" s="87"/>
      <c r="E28" s="139"/>
      <c r="F28" s="139"/>
    </row>
    <row r="29" spans="1:6" s="150" customFormat="1" ht="38.25">
      <c r="A29" s="50"/>
      <c r="B29" s="253" t="s">
        <v>510</v>
      </c>
      <c r="C29" s="121"/>
      <c r="D29" s="122"/>
      <c r="E29" s="125"/>
      <c r="F29" s="125"/>
    </row>
    <row r="30" spans="1:6" s="150" customFormat="1">
      <c r="A30" s="50"/>
      <c r="B30" s="164"/>
      <c r="C30" s="86"/>
      <c r="D30" s="164"/>
      <c r="E30" s="139"/>
      <c r="F30" s="139"/>
    </row>
    <row r="31" spans="1:6" s="150" customFormat="1" ht="25.5">
      <c r="A31" s="119" t="s">
        <v>588</v>
      </c>
      <c r="B31" s="48" t="s">
        <v>605</v>
      </c>
      <c r="C31" s="86" t="s">
        <v>263</v>
      </c>
      <c r="D31" s="87">
        <v>1</v>
      </c>
      <c r="E31" s="139"/>
      <c r="F31" s="139">
        <f>E31*D31</f>
        <v>0</v>
      </c>
    </row>
    <row r="32" spans="1:6" s="150" customFormat="1" ht="178.5">
      <c r="A32" s="119"/>
      <c r="B32" s="48" t="s">
        <v>613</v>
      </c>
      <c r="C32" s="86"/>
      <c r="D32" s="87"/>
      <c r="E32" s="139"/>
      <c r="F32" s="139"/>
    </row>
    <row r="33" spans="1:6" s="150" customFormat="1" ht="12.75">
      <c r="A33" s="119"/>
      <c r="B33" s="253" t="s">
        <v>611</v>
      </c>
      <c r="C33" s="86"/>
      <c r="D33" s="87"/>
      <c r="E33" s="139"/>
      <c r="F33" s="139"/>
    </row>
    <row r="34" spans="1:6" s="150" customFormat="1" ht="38.25">
      <c r="A34" s="50"/>
      <c r="B34" s="253" t="s">
        <v>510</v>
      </c>
      <c r="C34" s="121"/>
      <c r="D34" s="122"/>
      <c r="E34" s="125"/>
      <c r="F34" s="125"/>
    </row>
    <row r="35" spans="1:6" s="150" customFormat="1">
      <c r="A35" s="50"/>
      <c r="B35" s="164"/>
      <c r="C35" s="86"/>
      <c r="D35" s="164"/>
      <c r="E35" s="139"/>
      <c r="F35" s="139"/>
    </row>
    <row r="36" spans="1:6" s="150" customFormat="1" ht="25.5">
      <c r="A36" s="119" t="s">
        <v>590</v>
      </c>
      <c r="B36" s="48" t="s">
        <v>605</v>
      </c>
      <c r="C36" s="86" t="s">
        <v>263</v>
      </c>
      <c r="D36" s="87">
        <v>1</v>
      </c>
      <c r="E36" s="139"/>
      <c r="F36" s="139">
        <f>E36*D36</f>
        <v>0</v>
      </c>
    </row>
    <row r="37" spans="1:6" s="150" customFormat="1" ht="165.75">
      <c r="A37" s="119"/>
      <c r="B37" s="48" t="s">
        <v>614</v>
      </c>
      <c r="C37" s="86"/>
      <c r="D37" s="87"/>
      <c r="E37" s="139"/>
      <c r="F37" s="139"/>
    </row>
    <row r="38" spans="1:6" s="150" customFormat="1" ht="12.75">
      <c r="A38" s="119"/>
      <c r="B38" s="253" t="s">
        <v>615</v>
      </c>
      <c r="C38" s="86"/>
      <c r="D38" s="87"/>
      <c r="E38" s="139"/>
      <c r="F38" s="139"/>
    </row>
    <row r="39" spans="1:6" s="150" customFormat="1" ht="38.25">
      <c r="A39" s="50"/>
      <c r="B39" s="253" t="s">
        <v>510</v>
      </c>
      <c r="C39" s="121"/>
      <c r="D39" s="122"/>
      <c r="E39" s="125"/>
      <c r="F39" s="125"/>
    </row>
    <row r="40" spans="1:6" s="150" customFormat="1">
      <c r="A40" s="50"/>
      <c r="B40" s="164"/>
      <c r="C40" s="86"/>
      <c r="D40" s="164"/>
      <c r="E40" s="139"/>
      <c r="F40" s="139"/>
    </row>
    <row r="41" spans="1:6" s="150" customFormat="1" ht="25.5">
      <c r="A41" s="119" t="s">
        <v>595</v>
      </c>
      <c r="B41" s="48" t="s">
        <v>605</v>
      </c>
      <c r="C41" s="86" t="s">
        <v>263</v>
      </c>
      <c r="D41" s="87">
        <v>3</v>
      </c>
      <c r="E41" s="139"/>
      <c r="F41" s="139">
        <f>E41*D41</f>
        <v>0</v>
      </c>
    </row>
    <row r="42" spans="1:6" s="150" customFormat="1" ht="140.25">
      <c r="A42" s="119"/>
      <c r="B42" s="48" t="s">
        <v>616</v>
      </c>
      <c r="C42" s="86"/>
      <c r="D42" s="87"/>
      <c r="E42" s="139"/>
      <c r="F42" s="139"/>
    </row>
    <row r="43" spans="1:6" s="150" customFormat="1" ht="12.75">
      <c r="A43" s="119"/>
      <c r="B43" s="253" t="s">
        <v>617</v>
      </c>
      <c r="C43" s="86"/>
      <c r="D43" s="87"/>
      <c r="E43" s="139"/>
      <c r="F43" s="139"/>
    </row>
    <row r="44" spans="1:6" s="150" customFormat="1" ht="38.25">
      <c r="A44" s="50"/>
      <c r="B44" s="253" t="s">
        <v>510</v>
      </c>
      <c r="C44" s="121"/>
      <c r="D44" s="122"/>
      <c r="E44" s="125"/>
      <c r="F44" s="125"/>
    </row>
    <row r="45" spans="1:6" s="150" customFormat="1">
      <c r="A45" s="50"/>
      <c r="B45" s="164"/>
      <c r="C45" s="86"/>
      <c r="D45" s="164"/>
      <c r="E45" s="139"/>
      <c r="F45" s="139"/>
    </row>
    <row r="46" spans="1:6" s="150" customFormat="1" ht="25.5">
      <c r="A46" s="119" t="s">
        <v>618</v>
      </c>
      <c r="B46" s="48" t="s">
        <v>605</v>
      </c>
      <c r="C46" s="86" t="s">
        <v>263</v>
      </c>
      <c r="D46" s="87">
        <v>1</v>
      </c>
      <c r="E46" s="139"/>
      <c r="F46" s="139">
        <f>E46*D46</f>
        <v>0</v>
      </c>
    </row>
    <row r="47" spans="1:6" s="150" customFormat="1" ht="140.25">
      <c r="A47" s="119"/>
      <c r="B47" s="48" t="s">
        <v>619</v>
      </c>
      <c r="C47" s="86"/>
      <c r="D47" s="87"/>
      <c r="E47" s="139"/>
      <c r="F47" s="139"/>
    </row>
    <row r="48" spans="1:6" s="150" customFormat="1" ht="12.75">
      <c r="A48" s="119"/>
      <c r="B48" s="253" t="s">
        <v>620</v>
      </c>
      <c r="C48" s="86"/>
      <c r="D48" s="87"/>
      <c r="E48" s="139"/>
      <c r="F48" s="139"/>
    </row>
    <row r="49" spans="1:6" s="150" customFormat="1" ht="38.25">
      <c r="A49" s="50"/>
      <c r="B49" s="253" t="s">
        <v>510</v>
      </c>
      <c r="C49" s="121"/>
      <c r="D49" s="122"/>
      <c r="E49" s="125"/>
      <c r="F49" s="125"/>
    </row>
    <row r="50" spans="1:6" s="150" customFormat="1">
      <c r="A50" s="50"/>
      <c r="B50" s="164"/>
      <c r="C50" s="86"/>
      <c r="D50" s="164"/>
      <c r="E50" s="139"/>
      <c r="F50" s="139"/>
    </row>
    <row r="51" spans="1:6" s="150" customFormat="1" ht="25.5">
      <c r="A51" s="119" t="s">
        <v>621</v>
      </c>
      <c r="B51" s="48" t="s">
        <v>605</v>
      </c>
      <c r="C51" s="86" t="s">
        <v>263</v>
      </c>
      <c r="D51" s="87">
        <v>39</v>
      </c>
      <c r="E51" s="139"/>
      <c r="F51" s="139">
        <f>E51*D51</f>
        <v>0</v>
      </c>
    </row>
    <row r="52" spans="1:6" s="150" customFormat="1" ht="165.75">
      <c r="A52" s="119"/>
      <c r="B52" s="48" t="s">
        <v>622</v>
      </c>
      <c r="C52" s="86"/>
      <c r="D52" s="87"/>
      <c r="E52" s="139"/>
      <c r="F52" s="139"/>
    </row>
    <row r="53" spans="1:6" s="150" customFormat="1" ht="12.75">
      <c r="A53" s="119"/>
      <c r="B53" s="253" t="s">
        <v>623</v>
      </c>
      <c r="C53" s="86"/>
      <c r="D53" s="87"/>
      <c r="E53" s="139"/>
      <c r="F53" s="139"/>
    </row>
    <row r="54" spans="1:6" s="150" customFormat="1" ht="38.25">
      <c r="A54" s="50"/>
      <c r="B54" s="253" t="s">
        <v>510</v>
      </c>
      <c r="C54" s="121"/>
      <c r="D54" s="122"/>
      <c r="E54" s="125"/>
      <c r="F54" s="125"/>
    </row>
    <row r="55" spans="1:6" s="150" customFormat="1">
      <c r="A55" s="50"/>
      <c r="B55" s="164"/>
      <c r="C55" s="86"/>
      <c r="D55" s="164"/>
      <c r="E55" s="139"/>
      <c r="F55" s="139"/>
    </row>
    <row r="56" spans="1:6" s="150" customFormat="1" ht="25.5">
      <c r="A56" s="119" t="s">
        <v>624</v>
      </c>
      <c r="B56" s="48" t="s">
        <v>605</v>
      </c>
      <c r="C56" s="86" t="s">
        <v>263</v>
      </c>
      <c r="D56" s="87">
        <v>1</v>
      </c>
      <c r="E56" s="139"/>
      <c r="F56" s="139">
        <f>E56*D56</f>
        <v>0</v>
      </c>
    </row>
    <row r="57" spans="1:6" s="150" customFormat="1" ht="153">
      <c r="A57" s="119"/>
      <c r="B57" s="48" t="s">
        <v>625</v>
      </c>
      <c r="C57" s="86"/>
      <c r="D57" s="87"/>
      <c r="E57" s="139"/>
      <c r="F57" s="139"/>
    </row>
    <row r="58" spans="1:6" s="150" customFormat="1" ht="12.75">
      <c r="A58" s="119"/>
      <c r="B58" s="253" t="s">
        <v>626</v>
      </c>
      <c r="C58" s="86"/>
      <c r="D58" s="87"/>
      <c r="E58" s="139"/>
      <c r="F58" s="139"/>
    </row>
    <row r="59" spans="1:6" s="150" customFormat="1" ht="38.25">
      <c r="A59" s="50"/>
      <c r="B59" s="253" t="s">
        <v>510</v>
      </c>
      <c r="C59" s="121"/>
      <c r="D59" s="122"/>
      <c r="E59" s="125"/>
      <c r="F59" s="125"/>
    </row>
    <row r="60" spans="1:6" s="150" customFormat="1">
      <c r="A60" s="50"/>
      <c r="B60" s="164"/>
      <c r="C60" s="86"/>
      <c r="D60" s="164"/>
      <c r="E60" s="139"/>
      <c r="F60" s="139"/>
    </row>
    <row r="61" spans="1:6" s="150" customFormat="1" ht="25.5">
      <c r="A61" s="119" t="s">
        <v>627</v>
      </c>
      <c r="B61" s="48" t="s">
        <v>605</v>
      </c>
      <c r="C61" s="86" t="s">
        <v>263</v>
      </c>
      <c r="D61" s="87">
        <v>2</v>
      </c>
      <c r="E61" s="139"/>
      <c r="F61" s="139">
        <f>E61*D61</f>
        <v>0</v>
      </c>
    </row>
    <row r="62" spans="1:6" s="150" customFormat="1" ht="191.25">
      <c r="A62" s="119"/>
      <c r="B62" s="48" t="s">
        <v>628</v>
      </c>
      <c r="C62" s="86"/>
      <c r="D62" s="87"/>
      <c r="E62" s="139"/>
      <c r="F62" s="139"/>
    </row>
    <row r="63" spans="1:6" s="150" customFormat="1" ht="12.75">
      <c r="A63" s="119"/>
      <c r="B63" s="253" t="s">
        <v>626</v>
      </c>
      <c r="C63" s="86"/>
      <c r="D63" s="87"/>
      <c r="E63" s="139"/>
      <c r="F63" s="139"/>
    </row>
    <row r="64" spans="1:6" s="150" customFormat="1" ht="38.25">
      <c r="A64" s="50"/>
      <c r="B64" s="253" t="s">
        <v>510</v>
      </c>
      <c r="C64" s="121"/>
      <c r="D64" s="122"/>
      <c r="E64" s="125"/>
      <c r="F64" s="125"/>
    </row>
    <row r="65" spans="1:6" s="150" customFormat="1">
      <c r="A65" s="50"/>
      <c r="B65" s="164"/>
      <c r="C65" s="86"/>
      <c r="D65" s="164"/>
      <c r="E65" s="139"/>
      <c r="F65" s="139"/>
    </row>
    <row r="66" spans="1:6" s="150" customFormat="1" ht="25.5">
      <c r="A66" s="119" t="s">
        <v>629</v>
      </c>
      <c r="B66" s="48" t="s">
        <v>605</v>
      </c>
      <c r="C66" s="86" t="s">
        <v>263</v>
      </c>
      <c r="D66" s="87">
        <v>2</v>
      </c>
      <c r="E66" s="139"/>
      <c r="F66" s="139">
        <f>E66*D66</f>
        <v>0</v>
      </c>
    </row>
    <row r="67" spans="1:6" s="150" customFormat="1" ht="191.25">
      <c r="A67" s="119"/>
      <c r="B67" s="48" t="s">
        <v>630</v>
      </c>
      <c r="C67" s="86"/>
      <c r="D67" s="87"/>
      <c r="E67" s="139"/>
      <c r="F67" s="139"/>
    </row>
    <row r="68" spans="1:6" s="150" customFormat="1" ht="12.75">
      <c r="A68" s="119"/>
      <c r="B68" s="253" t="s">
        <v>611</v>
      </c>
      <c r="C68" s="86"/>
      <c r="D68" s="87"/>
      <c r="E68" s="139"/>
      <c r="F68" s="139"/>
    </row>
    <row r="69" spans="1:6" s="150" customFormat="1" ht="38.25">
      <c r="A69" s="50"/>
      <c r="B69" s="253" t="s">
        <v>510</v>
      </c>
      <c r="C69" s="121"/>
      <c r="D69" s="122"/>
      <c r="E69" s="125"/>
      <c r="F69" s="125"/>
    </row>
    <row r="70" spans="1:6" s="150" customFormat="1">
      <c r="A70" s="50"/>
      <c r="B70" s="164"/>
      <c r="C70" s="86"/>
      <c r="D70" s="164"/>
      <c r="E70" s="139"/>
      <c r="F70" s="139"/>
    </row>
    <row r="71" spans="1:6" s="150" customFormat="1" ht="25.5">
      <c r="A71" s="119" t="s">
        <v>631</v>
      </c>
      <c r="B71" s="48" t="s">
        <v>605</v>
      </c>
      <c r="C71" s="86" t="s">
        <v>263</v>
      </c>
      <c r="D71" s="87">
        <v>2</v>
      </c>
      <c r="E71" s="139"/>
      <c r="F71" s="139">
        <f>E71*D71</f>
        <v>0</v>
      </c>
    </row>
    <row r="72" spans="1:6" s="150" customFormat="1" ht="114.75">
      <c r="A72" s="119"/>
      <c r="B72" s="48" t="s">
        <v>632</v>
      </c>
      <c r="C72" s="86"/>
      <c r="D72" s="87"/>
      <c r="E72" s="139"/>
      <c r="F72" s="139"/>
    </row>
    <row r="73" spans="1:6" s="150" customFormat="1" ht="12.75">
      <c r="A73" s="119"/>
      <c r="B73" s="253" t="s">
        <v>633</v>
      </c>
      <c r="C73" s="86"/>
      <c r="D73" s="87"/>
      <c r="E73" s="139"/>
      <c r="F73" s="139"/>
    </row>
    <row r="74" spans="1:6" s="150" customFormat="1" ht="38.25">
      <c r="A74" s="50"/>
      <c r="B74" s="253" t="s">
        <v>510</v>
      </c>
      <c r="C74" s="121"/>
      <c r="D74" s="122"/>
      <c r="E74" s="125"/>
      <c r="F74" s="125"/>
    </row>
    <row r="75" spans="1:6" s="150" customFormat="1">
      <c r="A75" s="50"/>
      <c r="B75" s="164"/>
      <c r="C75" s="86"/>
      <c r="D75" s="164"/>
      <c r="E75" s="139"/>
      <c r="F75" s="139"/>
    </row>
    <row r="76" spans="1:6" s="150" customFormat="1" ht="25.5">
      <c r="A76" s="119" t="s">
        <v>634</v>
      </c>
      <c r="B76" s="48" t="s">
        <v>605</v>
      </c>
      <c r="C76" s="86" t="s">
        <v>263</v>
      </c>
      <c r="D76" s="87">
        <v>2</v>
      </c>
      <c r="E76" s="139"/>
      <c r="F76" s="139">
        <f>E76*D76</f>
        <v>0</v>
      </c>
    </row>
    <row r="77" spans="1:6" s="150" customFormat="1" ht="153">
      <c r="A77" s="119"/>
      <c r="B77" s="48" t="s">
        <v>635</v>
      </c>
      <c r="C77" s="86"/>
      <c r="D77" s="87"/>
      <c r="E77" s="139"/>
      <c r="F77" s="139"/>
    </row>
    <row r="78" spans="1:6" s="150" customFormat="1" ht="12.75">
      <c r="A78" s="119"/>
      <c r="B78" s="253" t="s">
        <v>611</v>
      </c>
      <c r="C78" s="86"/>
      <c r="D78" s="87"/>
      <c r="E78" s="139"/>
      <c r="F78" s="139"/>
    </row>
    <row r="79" spans="1:6" s="150" customFormat="1" ht="38.25">
      <c r="A79" s="50"/>
      <c r="B79" s="253" t="s">
        <v>510</v>
      </c>
      <c r="C79" s="121"/>
      <c r="D79" s="122"/>
      <c r="E79" s="125"/>
      <c r="F79" s="125"/>
    </row>
    <row r="80" spans="1:6" s="150" customFormat="1">
      <c r="A80" s="50"/>
      <c r="B80" s="164"/>
      <c r="C80" s="86"/>
      <c r="D80" s="164"/>
      <c r="E80" s="139"/>
      <c r="F80" s="139"/>
    </row>
    <row r="81" spans="1:6" s="150" customFormat="1" ht="25.5">
      <c r="A81" s="119" t="s">
        <v>636</v>
      </c>
      <c r="B81" s="48" t="s">
        <v>605</v>
      </c>
      <c r="C81" s="86" t="s">
        <v>263</v>
      </c>
      <c r="D81" s="87">
        <v>1</v>
      </c>
      <c r="E81" s="139"/>
      <c r="F81" s="139">
        <f>E81*D81</f>
        <v>0</v>
      </c>
    </row>
    <row r="82" spans="1:6" s="150" customFormat="1" ht="140.25">
      <c r="A82" s="119"/>
      <c r="B82" s="48" t="s">
        <v>637</v>
      </c>
      <c r="C82" s="86"/>
      <c r="D82" s="87"/>
      <c r="E82" s="139"/>
      <c r="F82" s="139"/>
    </row>
    <row r="83" spans="1:6" s="150" customFormat="1" ht="12.75">
      <c r="A83" s="119"/>
      <c r="B83" s="253" t="s">
        <v>638</v>
      </c>
      <c r="C83" s="86"/>
      <c r="D83" s="87"/>
      <c r="E83" s="139"/>
      <c r="F83" s="139"/>
    </row>
    <row r="84" spans="1:6" s="150" customFormat="1" ht="38.25">
      <c r="A84" s="50"/>
      <c r="B84" s="253" t="s">
        <v>510</v>
      </c>
      <c r="C84" s="121"/>
      <c r="D84" s="122"/>
      <c r="E84" s="125"/>
      <c r="F84" s="125"/>
    </row>
    <row r="85" spans="1:6" s="150" customFormat="1">
      <c r="A85" s="50"/>
      <c r="B85" s="164"/>
      <c r="C85" s="86"/>
      <c r="D85" s="164"/>
      <c r="E85" s="139"/>
      <c r="F85" s="139"/>
    </row>
    <row r="86" spans="1:6" s="150" customFormat="1" ht="12.75">
      <c r="A86" s="119" t="s">
        <v>639</v>
      </c>
      <c r="B86" s="48" t="s">
        <v>640</v>
      </c>
      <c r="C86" s="86" t="s">
        <v>102</v>
      </c>
      <c r="D86" s="87">
        <v>26.9</v>
      </c>
      <c r="E86" s="139"/>
      <c r="F86" s="139">
        <f>E86*D86</f>
        <v>0</v>
      </c>
    </row>
    <row r="87" spans="1:6" s="150" customFormat="1">
      <c r="A87" s="50"/>
      <c r="B87" s="267" t="s">
        <v>641</v>
      </c>
      <c r="C87" s="120"/>
      <c r="D87" s="120"/>
      <c r="E87" s="142"/>
      <c r="F87" s="142"/>
    </row>
    <row r="88" spans="1:6" s="150" customFormat="1" ht="140.25">
      <c r="A88" s="50"/>
      <c r="B88" s="267" t="s">
        <v>642</v>
      </c>
      <c r="C88" s="120"/>
      <c r="D88" s="120"/>
      <c r="E88" s="142"/>
      <c r="F88" s="142"/>
    </row>
    <row r="89" spans="1:6" s="150" customFormat="1">
      <c r="A89" s="50"/>
      <c r="B89" s="164"/>
      <c r="C89" s="86"/>
      <c r="D89" s="164"/>
      <c r="E89" s="139"/>
      <c r="F89" s="139"/>
    </row>
    <row r="90" spans="1:6" s="150" customFormat="1" ht="89.25">
      <c r="A90" s="119" t="s">
        <v>643</v>
      </c>
      <c r="B90" s="48" t="s">
        <v>644</v>
      </c>
      <c r="C90" s="86" t="s">
        <v>102</v>
      </c>
      <c r="D90" s="87">
        <v>51.37</v>
      </c>
      <c r="E90" s="139"/>
      <c r="F90" s="139">
        <f>E90*D90</f>
        <v>0</v>
      </c>
    </row>
    <row r="91" spans="1:6" s="150" customFormat="1" ht="38.25">
      <c r="A91" s="50"/>
      <c r="B91" s="253" t="s">
        <v>510</v>
      </c>
      <c r="C91" s="86"/>
      <c r="D91" s="164"/>
      <c r="E91" s="139"/>
      <c r="F91" s="139"/>
    </row>
    <row r="92" spans="1:6" s="150" customFormat="1">
      <c r="A92" s="50"/>
      <c r="B92" s="253"/>
      <c r="C92" s="86"/>
      <c r="D92" s="164"/>
      <c r="E92" s="139"/>
      <c r="F92" s="139"/>
    </row>
    <row r="93" spans="1:6" s="150" customFormat="1" ht="89.25">
      <c r="A93" s="119" t="s">
        <v>645</v>
      </c>
      <c r="B93" s="48" t="s">
        <v>646</v>
      </c>
      <c r="C93" s="86" t="s">
        <v>102</v>
      </c>
      <c r="D93" s="87">
        <v>217.84</v>
      </c>
      <c r="E93" s="139"/>
      <c r="F93" s="139">
        <f>E93*D93</f>
        <v>0</v>
      </c>
    </row>
    <row r="94" spans="1:6" s="150" customFormat="1" ht="38.25">
      <c r="A94" s="50"/>
      <c r="B94" s="253" t="s">
        <v>510</v>
      </c>
      <c r="C94" s="86"/>
      <c r="D94" s="164"/>
      <c r="E94" s="139"/>
      <c r="F94" s="139"/>
    </row>
    <row r="95" spans="1:6" s="150" customFormat="1">
      <c r="A95" s="50"/>
      <c r="B95" s="164"/>
      <c r="C95" s="86"/>
      <c r="D95" s="164"/>
      <c r="E95" s="139"/>
      <c r="F95" s="139"/>
    </row>
    <row r="96" spans="1:6" s="150" customFormat="1" ht="51">
      <c r="A96" s="119" t="s">
        <v>647</v>
      </c>
      <c r="B96" s="48" t="s">
        <v>648</v>
      </c>
      <c r="C96" s="86" t="s">
        <v>81</v>
      </c>
      <c r="D96" s="87">
        <v>1</v>
      </c>
      <c r="E96" s="139"/>
      <c r="F96" s="139">
        <f>E96*D96</f>
        <v>0</v>
      </c>
    </row>
    <row r="97" spans="1:6" s="150" customFormat="1">
      <c r="A97" s="50"/>
      <c r="B97" s="164"/>
      <c r="C97" s="86"/>
      <c r="D97" s="164"/>
      <c r="E97" s="139"/>
      <c r="F97" s="139"/>
    </row>
    <row r="98" spans="1:6" s="120" customFormat="1" ht="20.100000000000001" customHeight="1" thickBot="1">
      <c r="A98" s="268"/>
      <c r="B98" s="141"/>
      <c r="C98" s="121"/>
      <c r="D98" s="122"/>
      <c r="E98" s="125"/>
      <c r="F98" s="125"/>
    </row>
    <row r="99" spans="1:6" s="27" customFormat="1" ht="17.25" thickBot="1">
      <c r="A99" s="103"/>
      <c r="B99" s="104" t="s">
        <v>649</v>
      </c>
      <c r="C99" s="105"/>
      <c r="D99" s="106"/>
      <c r="E99" s="127"/>
      <c r="F99" s="127">
        <f>SUM(F11:F98)</f>
        <v>0</v>
      </c>
    </row>
    <row r="100" spans="1:6" ht="17.25" thickTop="1"/>
  </sheetData>
  <sheetProtection selectLockedCells="1" selectUnlockedCells="1"/>
  <mergeCells count="3">
    <mergeCell ref="A4:F4"/>
    <mergeCell ref="A5:F5"/>
    <mergeCell ref="A6:F6"/>
  </mergeCells>
  <pageMargins left="0.90551181102362199" right="0.51181102362204722" top="0.74803149606299213" bottom="0.74803149606299213" header="0.31496062992125984" footer="0.31496062992125984"/>
  <pageSetup paperSize="9" scale="98" firstPageNumber="0" orientation="portrait" horizontalDpi="300" verticalDpi="300" r:id="rId1"/>
  <headerFooter alignWithMargins="0">
    <oddHeader>&amp;L&amp;"Calibri,Krepko"&amp;9&amp;URUŠITEV IN NOVOGRADNJA PRIZIDKA K DOMU UPOKOJENCEV POLZELA&amp;R&amp;9POPIS OBRTNIŠKIH DEL
B/3.0 MIZARSKA DELA</oddHead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sheetPr>
  <dimension ref="A1:F266"/>
  <sheetViews>
    <sheetView view="pageBreakPreview" zoomScaleSheetLayoutView="100" workbookViewId="0">
      <selection activeCell="E180" sqref="E13:E180"/>
    </sheetView>
  </sheetViews>
  <sheetFormatPr defaultRowHeight="16.5"/>
  <cols>
    <col min="1" max="1" width="7.140625" style="50" customWidth="1"/>
    <col min="2" max="2" width="39.42578125" style="1" customWidth="1"/>
    <col min="3" max="3" width="8.28515625" style="1" customWidth="1"/>
    <col min="4" max="4" width="9.7109375" style="1" customWidth="1"/>
    <col min="5" max="5" width="12.42578125" style="1" customWidth="1"/>
    <col min="6" max="6" width="13.28515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9.7109375" style="1" customWidth="1"/>
    <col min="261" max="261" width="12.42578125" style="1" customWidth="1"/>
    <col min="262" max="262" width="13.28515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9.7109375" style="1" customWidth="1"/>
    <col min="517" max="517" width="12.42578125" style="1" customWidth="1"/>
    <col min="518" max="518" width="13.28515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9.7109375" style="1" customWidth="1"/>
    <col min="773" max="773" width="12.42578125" style="1" customWidth="1"/>
    <col min="774" max="774" width="13.28515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9.7109375" style="1" customWidth="1"/>
    <col min="1029" max="1029" width="12.42578125" style="1" customWidth="1"/>
    <col min="1030" max="1030" width="13.28515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9.7109375" style="1" customWidth="1"/>
    <col min="1285" max="1285" width="12.42578125" style="1" customWidth="1"/>
    <col min="1286" max="1286" width="13.28515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9.7109375" style="1" customWidth="1"/>
    <col min="1541" max="1541" width="12.42578125" style="1" customWidth="1"/>
    <col min="1542" max="1542" width="13.28515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9.7109375" style="1" customWidth="1"/>
    <col min="1797" max="1797" width="12.42578125" style="1" customWidth="1"/>
    <col min="1798" max="1798" width="13.28515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9.7109375" style="1" customWidth="1"/>
    <col min="2053" max="2053" width="12.42578125" style="1" customWidth="1"/>
    <col min="2054" max="2054" width="13.28515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9.7109375" style="1" customWidth="1"/>
    <col min="2309" max="2309" width="12.42578125" style="1" customWidth="1"/>
    <col min="2310" max="2310" width="13.28515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9.7109375" style="1" customWidth="1"/>
    <col min="2565" max="2565" width="12.42578125" style="1" customWidth="1"/>
    <col min="2566" max="2566" width="13.28515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9.7109375" style="1" customWidth="1"/>
    <col min="2821" max="2821" width="12.42578125" style="1" customWidth="1"/>
    <col min="2822" max="2822" width="13.28515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9.7109375" style="1" customWidth="1"/>
    <col min="3077" max="3077" width="12.42578125" style="1" customWidth="1"/>
    <col min="3078" max="3078" width="13.28515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9.7109375" style="1" customWidth="1"/>
    <col min="3333" max="3333" width="12.42578125" style="1" customWidth="1"/>
    <col min="3334" max="3334" width="13.28515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9.7109375" style="1" customWidth="1"/>
    <col min="3589" max="3589" width="12.42578125" style="1" customWidth="1"/>
    <col min="3590" max="3590" width="13.28515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9.7109375" style="1" customWidth="1"/>
    <col min="3845" max="3845" width="12.42578125" style="1" customWidth="1"/>
    <col min="3846" max="3846" width="13.28515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9.7109375" style="1" customWidth="1"/>
    <col min="4101" max="4101" width="12.42578125" style="1" customWidth="1"/>
    <col min="4102" max="4102" width="13.28515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9.7109375" style="1" customWidth="1"/>
    <col min="4357" max="4357" width="12.42578125" style="1" customWidth="1"/>
    <col min="4358" max="4358" width="13.28515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9.7109375" style="1" customWidth="1"/>
    <col min="4613" max="4613" width="12.42578125" style="1" customWidth="1"/>
    <col min="4614" max="4614" width="13.28515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9.7109375" style="1" customWidth="1"/>
    <col min="4869" max="4869" width="12.42578125" style="1" customWidth="1"/>
    <col min="4870" max="4870" width="13.28515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9.7109375" style="1" customWidth="1"/>
    <col min="5125" max="5125" width="12.42578125" style="1" customWidth="1"/>
    <col min="5126" max="5126" width="13.28515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9.7109375" style="1" customWidth="1"/>
    <col min="5381" max="5381" width="12.42578125" style="1" customWidth="1"/>
    <col min="5382" max="5382" width="13.28515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9.7109375" style="1" customWidth="1"/>
    <col min="5637" max="5637" width="12.42578125" style="1" customWidth="1"/>
    <col min="5638" max="5638" width="13.28515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9.7109375" style="1" customWidth="1"/>
    <col min="5893" max="5893" width="12.42578125" style="1" customWidth="1"/>
    <col min="5894" max="5894" width="13.28515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9.7109375" style="1" customWidth="1"/>
    <col min="6149" max="6149" width="12.42578125" style="1" customWidth="1"/>
    <col min="6150" max="6150" width="13.28515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9.7109375" style="1" customWidth="1"/>
    <col min="6405" max="6405" width="12.42578125" style="1" customWidth="1"/>
    <col min="6406" max="6406" width="13.28515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9.7109375" style="1" customWidth="1"/>
    <col min="6661" max="6661" width="12.42578125" style="1" customWidth="1"/>
    <col min="6662" max="6662" width="13.28515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9.7109375" style="1" customWidth="1"/>
    <col min="6917" max="6917" width="12.42578125" style="1" customWidth="1"/>
    <col min="6918" max="6918" width="13.28515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9.7109375" style="1" customWidth="1"/>
    <col min="7173" max="7173" width="12.42578125" style="1" customWidth="1"/>
    <col min="7174" max="7174" width="13.28515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9.7109375" style="1" customWidth="1"/>
    <col min="7429" max="7429" width="12.42578125" style="1" customWidth="1"/>
    <col min="7430" max="7430" width="13.28515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9.7109375" style="1" customWidth="1"/>
    <col min="7685" max="7685" width="12.42578125" style="1" customWidth="1"/>
    <col min="7686" max="7686" width="13.28515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9.7109375" style="1" customWidth="1"/>
    <col min="7941" max="7941" width="12.42578125" style="1" customWidth="1"/>
    <col min="7942" max="7942" width="13.28515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9.7109375" style="1" customWidth="1"/>
    <col min="8197" max="8197" width="12.42578125" style="1" customWidth="1"/>
    <col min="8198" max="8198" width="13.28515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9.7109375" style="1" customWidth="1"/>
    <col min="8453" max="8453" width="12.42578125" style="1" customWidth="1"/>
    <col min="8454" max="8454" width="13.28515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9.7109375" style="1" customWidth="1"/>
    <col min="8709" max="8709" width="12.42578125" style="1" customWidth="1"/>
    <col min="8710" max="8710" width="13.28515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9.7109375" style="1" customWidth="1"/>
    <col min="8965" max="8965" width="12.42578125" style="1" customWidth="1"/>
    <col min="8966" max="8966" width="13.28515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9.7109375" style="1" customWidth="1"/>
    <col min="9221" max="9221" width="12.42578125" style="1" customWidth="1"/>
    <col min="9222" max="9222" width="13.28515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9.7109375" style="1" customWidth="1"/>
    <col min="9477" max="9477" width="12.42578125" style="1" customWidth="1"/>
    <col min="9478" max="9478" width="13.28515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9.7109375" style="1" customWidth="1"/>
    <col min="9733" max="9733" width="12.42578125" style="1" customWidth="1"/>
    <col min="9734" max="9734" width="13.28515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9.7109375" style="1" customWidth="1"/>
    <col min="9989" max="9989" width="12.42578125" style="1" customWidth="1"/>
    <col min="9990" max="9990" width="13.28515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9.7109375" style="1" customWidth="1"/>
    <col min="10245" max="10245" width="12.42578125" style="1" customWidth="1"/>
    <col min="10246" max="10246" width="13.28515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9.7109375" style="1" customWidth="1"/>
    <col min="10501" max="10501" width="12.42578125" style="1" customWidth="1"/>
    <col min="10502" max="10502" width="13.28515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9.7109375" style="1" customWidth="1"/>
    <col min="10757" max="10757" width="12.42578125" style="1" customWidth="1"/>
    <col min="10758" max="10758" width="13.28515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9.7109375" style="1" customWidth="1"/>
    <col min="11013" max="11013" width="12.42578125" style="1" customWidth="1"/>
    <col min="11014" max="11014" width="13.28515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9.7109375" style="1" customWidth="1"/>
    <col min="11269" max="11269" width="12.42578125" style="1" customWidth="1"/>
    <col min="11270" max="11270" width="13.28515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9.7109375" style="1" customWidth="1"/>
    <col min="11525" max="11525" width="12.42578125" style="1" customWidth="1"/>
    <col min="11526" max="11526" width="13.28515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9.7109375" style="1" customWidth="1"/>
    <col min="11781" max="11781" width="12.42578125" style="1" customWidth="1"/>
    <col min="11782" max="11782" width="13.28515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9.7109375" style="1" customWidth="1"/>
    <col min="12037" max="12037" width="12.42578125" style="1" customWidth="1"/>
    <col min="12038" max="12038" width="13.28515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9.7109375" style="1" customWidth="1"/>
    <col min="12293" max="12293" width="12.42578125" style="1" customWidth="1"/>
    <col min="12294" max="12294" width="13.28515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9.7109375" style="1" customWidth="1"/>
    <col min="12549" max="12549" width="12.42578125" style="1" customWidth="1"/>
    <col min="12550" max="12550" width="13.28515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9.7109375" style="1" customWidth="1"/>
    <col min="12805" max="12805" width="12.42578125" style="1" customWidth="1"/>
    <col min="12806" max="12806" width="13.28515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9.7109375" style="1" customWidth="1"/>
    <col min="13061" max="13061" width="12.42578125" style="1" customWidth="1"/>
    <col min="13062" max="13062" width="13.28515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9.7109375" style="1" customWidth="1"/>
    <col min="13317" max="13317" width="12.42578125" style="1" customWidth="1"/>
    <col min="13318" max="13318" width="13.28515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9.7109375" style="1" customWidth="1"/>
    <col min="13573" max="13573" width="12.42578125" style="1" customWidth="1"/>
    <col min="13574" max="13574" width="13.28515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9.7109375" style="1" customWidth="1"/>
    <col min="13829" max="13829" width="12.42578125" style="1" customWidth="1"/>
    <col min="13830" max="13830" width="13.28515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9.7109375" style="1" customWidth="1"/>
    <col min="14085" max="14085" width="12.42578125" style="1" customWidth="1"/>
    <col min="14086" max="14086" width="13.28515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9.7109375" style="1" customWidth="1"/>
    <col min="14341" max="14341" width="12.42578125" style="1" customWidth="1"/>
    <col min="14342" max="14342" width="13.28515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9.7109375" style="1" customWidth="1"/>
    <col min="14597" max="14597" width="12.42578125" style="1" customWidth="1"/>
    <col min="14598" max="14598" width="13.28515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9.7109375" style="1" customWidth="1"/>
    <col min="14853" max="14853" width="12.42578125" style="1" customWidth="1"/>
    <col min="14854" max="14854" width="13.28515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9.7109375" style="1" customWidth="1"/>
    <col min="15109" max="15109" width="12.42578125" style="1" customWidth="1"/>
    <col min="15110" max="15110" width="13.28515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9.7109375" style="1" customWidth="1"/>
    <col min="15365" max="15365" width="12.42578125" style="1" customWidth="1"/>
    <col min="15366" max="15366" width="13.28515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9.7109375" style="1" customWidth="1"/>
    <col min="15621" max="15621" width="12.42578125" style="1" customWidth="1"/>
    <col min="15622" max="15622" width="13.28515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9.7109375" style="1" customWidth="1"/>
    <col min="15877" max="15877" width="12.42578125" style="1" customWidth="1"/>
    <col min="15878" max="15878" width="13.28515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9.7109375" style="1" customWidth="1"/>
    <col min="16133" max="16133" width="12.42578125" style="1" customWidth="1"/>
    <col min="16134" max="16134" width="13.28515625" style="1" customWidth="1"/>
    <col min="16135" max="16139" width="9.140625" style="1"/>
    <col min="16140" max="16140" width="7.140625" style="1" customWidth="1"/>
    <col min="16141" max="16384" width="9.140625" style="1"/>
  </cols>
  <sheetData>
    <row r="1" spans="1:6">
      <c r="A1" s="79" t="s">
        <v>650</v>
      </c>
      <c r="B1" s="27" t="s">
        <v>651</v>
      </c>
    </row>
    <row r="3" spans="1:6" s="111" customFormat="1" ht="15">
      <c r="A3" s="129" t="s">
        <v>652</v>
      </c>
      <c r="B3" s="130"/>
      <c r="C3" s="131"/>
      <c r="D3" s="132"/>
      <c r="E3" s="131"/>
      <c r="F3" s="133"/>
    </row>
    <row r="4" spans="1:6" s="264" customFormat="1" ht="14.25" customHeight="1">
      <c r="A4" s="1239" t="s">
        <v>602</v>
      </c>
      <c r="B4" s="1185"/>
      <c r="C4" s="1185"/>
      <c r="D4" s="1185"/>
      <c r="E4" s="1185"/>
      <c r="F4" s="1186"/>
    </row>
    <row r="5" spans="1:6" s="264" customFormat="1" ht="27" customHeight="1">
      <c r="A5" s="1187" t="s">
        <v>603</v>
      </c>
      <c r="B5" s="1226"/>
      <c r="C5" s="1226"/>
      <c r="D5" s="1226"/>
      <c r="E5" s="1226"/>
      <c r="F5" s="1227"/>
    </row>
    <row r="6" spans="1:6" s="264" customFormat="1" ht="14.25" customHeight="1">
      <c r="A6" s="1190" t="s">
        <v>604</v>
      </c>
      <c r="B6" s="1240"/>
      <c r="C6" s="1240"/>
      <c r="D6" s="1240"/>
      <c r="E6" s="1240"/>
      <c r="F6" s="1241"/>
    </row>
    <row r="7" spans="1:6" ht="47.25" customHeight="1">
      <c r="A7" s="1242" t="s">
        <v>653</v>
      </c>
      <c r="B7" s="1243"/>
      <c r="C7" s="1243"/>
      <c r="D7" s="1243"/>
      <c r="E7" s="1243"/>
      <c r="F7" s="1244"/>
    </row>
    <row r="8" spans="1:6" s="264" customFormat="1" ht="14.25" customHeight="1">
      <c r="A8" s="1245" t="s">
        <v>654</v>
      </c>
      <c r="B8" s="1246"/>
      <c r="C8" s="1246"/>
      <c r="D8" s="1246"/>
      <c r="E8" s="1246"/>
      <c r="F8" s="1247"/>
    </row>
    <row r="11" spans="1:6" s="27" customFormat="1" ht="17.25" thickBot="1">
      <c r="A11" s="80"/>
      <c r="B11" s="81" t="s">
        <v>74</v>
      </c>
      <c r="C11" s="82" t="s">
        <v>75</v>
      </c>
      <c r="D11" s="82" t="s">
        <v>76</v>
      </c>
      <c r="E11" s="82" t="s">
        <v>77</v>
      </c>
      <c r="F11" s="117" t="s">
        <v>78</v>
      </c>
    </row>
    <row r="12" spans="1:6" ht="17.25" thickTop="1"/>
    <row r="13" spans="1:6">
      <c r="A13" s="119" t="s">
        <v>655</v>
      </c>
      <c r="B13" s="48" t="s">
        <v>656</v>
      </c>
      <c r="C13" s="86" t="s">
        <v>657</v>
      </c>
      <c r="D13" s="164">
        <v>3</v>
      </c>
      <c r="E13" s="88"/>
      <c r="F13" s="139">
        <f>E13*D13</f>
        <v>0</v>
      </c>
    </row>
    <row r="14" spans="1:6">
      <c r="A14" s="119"/>
      <c r="B14" s="48" t="s">
        <v>658</v>
      </c>
      <c r="C14" s="86"/>
      <c r="D14" s="164"/>
      <c r="E14" s="88"/>
      <c r="F14" s="139"/>
    </row>
    <row r="15" spans="1:6">
      <c r="A15" s="119"/>
      <c r="B15" s="48" t="s">
        <v>659</v>
      </c>
      <c r="C15" s="150"/>
      <c r="D15" s="150"/>
      <c r="E15" s="225"/>
      <c r="F15" s="217"/>
    </row>
    <row r="16" spans="1:6">
      <c r="A16" s="119"/>
      <c r="B16" s="48" t="s">
        <v>660</v>
      </c>
      <c r="C16" s="86"/>
      <c r="D16" s="164"/>
      <c r="E16" s="88"/>
      <c r="F16" s="139"/>
    </row>
    <row r="17" spans="1:6" ht="267.75">
      <c r="A17" s="119"/>
      <c r="B17" s="223" t="s">
        <v>661</v>
      </c>
      <c r="C17" s="86"/>
      <c r="D17" s="164"/>
      <c r="E17" s="88"/>
      <c r="F17" s="139"/>
    </row>
    <row r="18" spans="1:6">
      <c r="A18" s="119"/>
      <c r="B18" s="145"/>
      <c r="C18" s="145"/>
      <c r="D18" s="145"/>
      <c r="E18" s="145"/>
      <c r="F18" s="139"/>
    </row>
    <row r="19" spans="1:6">
      <c r="A19" s="119" t="s">
        <v>662</v>
      </c>
      <c r="B19" s="48" t="s">
        <v>656</v>
      </c>
      <c r="C19" s="86" t="s">
        <v>657</v>
      </c>
      <c r="D19" s="164">
        <v>2</v>
      </c>
      <c r="E19" s="88"/>
      <c r="F19" s="139">
        <f>E19*D19</f>
        <v>0</v>
      </c>
    </row>
    <row r="20" spans="1:6">
      <c r="A20" s="119"/>
      <c r="B20" s="48" t="s">
        <v>658</v>
      </c>
      <c r="C20" s="86"/>
      <c r="D20" s="164"/>
      <c r="E20" s="88"/>
      <c r="F20" s="139"/>
    </row>
    <row r="21" spans="1:6">
      <c r="A21" s="119"/>
      <c r="B21" s="48" t="s">
        <v>663</v>
      </c>
      <c r="C21" s="150"/>
      <c r="D21" s="150"/>
      <c r="E21" s="225"/>
      <c r="F21" s="217"/>
    </row>
    <row r="22" spans="1:6">
      <c r="A22" s="119"/>
      <c r="B22" s="48" t="s">
        <v>664</v>
      </c>
      <c r="C22" s="86"/>
      <c r="D22" s="164"/>
      <c r="E22" s="88"/>
      <c r="F22" s="139"/>
    </row>
    <row r="23" spans="1:6" ht="267.75">
      <c r="A23" s="119"/>
      <c r="B23" s="223" t="s">
        <v>665</v>
      </c>
      <c r="C23" s="86"/>
      <c r="D23" s="164"/>
      <c r="E23" s="88"/>
      <c r="F23" s="139"/>
    </row>
    <row r="24" spans="1:6">
      <c r="A24" s="119"/>
      <c r="B24" s="145"/>
      <c r="C24" s="145"/>
      <c r="D24" s="145"/>
      <c r="E24" s="145"/>
      <c r="F24" s="139"/>
    </row>
    <row r="25" spans="1:6">
      <c r="A25" s="119" t="s">
        <v>666</v>
      </c>
      <c r="B25" s="48" t="s">
        <v>656</v>
      </c>
      <c r="C25" s="86" t="s">
        <v>657</v>
      </c>
      <c r="D25" s="164">
        <v>2</v>
      </c>
      <c r="E25" s="88"/>
      <c r="F25" s="139">
        <f>E25*D25</f>
        <v>0</v>
      </c>
    </row>
    <row r="26" spans="1:6">
      <c r="A26" s="119"/>
      <c r="B26" s="48" t="s">
        <v>658</v>
      </c>
      <c r="C26" s="86"/>
      <c r="D26" s="164"/>
      <c r="E26" s="88"/>
      <c r="F26" s="139"/>
    </row>
    <row r="27" spans="1:6">
      <c r="A27" s="119"/>
      <c r="B27" s="48" t="s">
        <v>667</v>
      </c>
      <c r="C27" s="150"/>
      <c r="D27" s="150"/>
      <c r="E27" s="225"/>
      <c r="F27" s="217"/>
    </row>
    <row r="28" spans="1:6">
      <c r="A28" s="119"/>
      <c r="B28" s="48" t="s">
        <v>668</v>
      </c>
      <c r="C28" s="86"/>
      <c r="D28" s="164"/>
      <c r="E28" s="88"/>
      <c r="F28" s="139"/>
    </row>
    <row r="29" spans="1:6" ht="267.75">
      <c r="A29" s="119"/>
      <c r="B29" s="223" t="s">
        <v>661</v>
      </c>
      <c r="C29" s="86"/>
      <c r="D29" s="164"/>
      <c r="E29" s="88"/>
      <c r="F29" s="139"/>
    </row>
    <row r="30" spans="1:6">
      <c r="A30" s="119"/>
      <c r="B30" s="48"/>
      <c r="C30" s="86"/>
      <c r="D30" s="164"/>
      <c r="E30" s="88"/>
      <c r="F30" s="139"/>
    </row>
    <row r="31" spans="1:6">
      <c r="A31" s="119" t="s">
        <v>669</v>
      </c>
      <c r="B31" s="48" t="s">
        <v>656</v>
      </c>
      <c r="C31" s="86" t="s">
        <v>657</v>
      </c>
      <c r="D31" s="164">
        <v>11</v>
      </c>
      <c r="E31" s="88"/>
      <c r="F31" s="139">
        <f>E31*D31</f>
        <v>0</v>
      </c>
    </row>
    <row r="32" spans="1:6">
      <c r="A32" s="119"/>
      <c r="B32" s="48" t="s">
        <v>658</v>
      </c>
      <c r="C32" s="86"/>
      <c r="D32" s="164"/>
      <c r="E32" s="88"/>
      <c r="F32" s="139"/>
    </row>
    <row r="33" spans="1:6">
      <c r="A33" s="119"/>
      <c r="B33" s="48" t="s">
        <v>670</v>
      </c>
      <c r="C33" s="150"/>
      <c r="D33" s="150"/>
      <c r="E33" s="225"/>
      <c r="F33" s="217"/>
    </row>
    <row r="34" spans="1:6">
      <c r="A34" s="119"/>
      <c r="B34" s="48" t="s">
        <v>671</v>
      </c>
      <c r="C34" s="86"/>
      <c r="D34" s="164"/>
      <c r="E34" s="88"/>
      <c r="F34" s="139"/>
    </row>
    <row r="35" spans="1:6" ht="293.25">
      <c r="A35" s="119"/>
      <c r="B35" s="48" t="s">
        <v>672</v>
      </c>
      <c r="C35" s="86"/>
      <c r="D35" s="164"/>
      <c r="E35" s="88"/>
      <c r="F35" s="139"/>
    </row>
    <row r="36" spans="1:6">
      <c r="A36" s="119"/>
      <c r="B36" s="145"/>
      <c r="C36" s="145"/>
      <c r="D36" s="145"/>
      <c r="E36" s="145"/>
      <c r="F36" s="139"/>
    </row>
    <row r="37" spans="1:6">
      <c r="A37" s="119" t="s">
        <v>673</v>
      </c>
      <c r="B37" s="48" t="s">
        <v>656</v>
      </c>
      <c r="C37" s="86" t="s">
        <v>657</v>
      </c>
      <c r="D37" s="164">
        <v>2</v>
      </c>
      <c r="E37" s="88"/>
      <c r="F37" s="139">
        <f>E37*D37</f>
        <v>0</v>
      </c>
    </row>
    <row r="38" spans="1:6">
      <c r="A38" s="119"/>
      <c r="B38" s="48" t="s">
        <v>658</v>
      </c>
      <c r="C38" s="86"/>
      <c r="D38" s="164"/>
      <c r="E38" s="88"/>
      <c r="F38" s="139"/>
    </row>
    <row r="39" spans="1:6">
      <c r="A39" s="119"/>
      <c r="B39" s="48" t="s">
        <v>674</v>
      </c>
      <c r="C39" s="150"/>
      <c r="D39" s="150"/>
      <c r="E39" s="225"/>
      <c r="F39" s="217"/>
    </row>
    <row r="40" spans="1:6">
      <c r="A40" s="119"/>
      <c r="B40" s="48" t="s">
        <v>675</v>
      </c>
      <c r="C40" s="86"/>
      <c r="D40" s="164"/>
      <c r="E40" s="88"/>
      <c r="F40" s="139"/>
    </row>
    <row r="41" spans="1:6" ht="267.75">
      <c r="A41" s="119"/>
      <c r="B41" s="145" t="s">
        <v>665</v>
      </c>
      <c r="C41" s="145"/>
      <c r="D41" s="145"/>
      <c r="E41" s="145"/>
      <c r="F41" s="139"/>
    </row>
    <row r="42" spans="1:6">
      <c r="A42" s="119"/>
      <c r="B42" s="145"/>
      <c r="C42" s="145"/>
      <c r="D42" s="145"/>
      <c r="E42" s="145"/>
      <c r="F42" s="139"/>
    </row>
    <row r="43" spans="1:6">
      <c r="A43" s="119" t="s">
        <v>676</v>
      </c>
      <c r="B43" s="48" t="s">
        <v>656</v>
      </c>
      <c r="C43" s="86" t="s">
        <v>657</v>
      </c>
      <c r="D43" s="164">
        <v>1</v>
      </c>
      <c r="E43" s="88"/>
      <c r="F43" s="139">
        <f>E43*D43</f>
        <v>0</v>
      </c>
    </row>
    <row r="44" spans="1:6">
      <c r="A44" s="119"/>
      <c r="B44" s="48" t="s">
        <v>658</v>
      </c>
      <c r="C44" s="86"/>
      <c r="D44" s="164"/>
      <c r="E44" s="88"/>
      <c r="F44" s="139"/>
    </row>
    <row r="45" spans="1:6">
      <c r="A45" s="119"/>
      <c r="B45" s="48" t="s">
        <v>677</v>
      </c>
      <c r="C45" s="150"/>
      <c r="D45" s="150"/>
      <c r="E45" s="225"/>
      <c r="F45" s="217"/>
    </row>
    <row r="46" spans="1:6">
      <c r="A46" s="119"/>
      <c r="B46" s="48" t="s">
        <v>678</v>
      </c>
      <c r="C46" s="86"/>
      <c r="D46" s="164"/>
      <c r="E46" s="88"/>
      <c r="F46" s="139"/>
    </row>
    <row r="47" spans="1:6" ht="293.25">
      <c r="A47" s="119"/>
      <c r="B47" s="145" t="s">
        <v>679</v>
      </c>
      <c r="C47" s="145"/>
      <c r="D47" s="145"/>
      <c r="E47" s="145"/>
      <c r="F47" s="139"/>
    </row>
    <row r="48" spans="1:6">
      <c r="A48" s="119"/>
      <c r="B48" s="145"/>
      <c r="C48" s="145"/>
      <c r="D48" s="145"/>
      <c r="E48" s="145"/>
      <c r="F48" s="139"/>
    </row>
    <row r="49" spans="1:6">
      <c r="A49" s="119" t="s">
        <v>680</v>
      </c>
      <c r="B49" s="48" t="s">
        <v>656</v>
      </c>
      <c r="C49" s="86" t="s">
        <v>657</v>
      </c>
      <c r="D49" s="164">
        <v>1</v>
      </c>
      <c r="E49" s="88"/>
      <c r="F49" s="139">
        <f>E49*D49</f>
        <v>0</v>
      </c>
    </row>
    <row r="50" spans="1:6">
      <c r="A50" s="119"/>
      <c r="B50" s="48" t="s">
        <v>658</v>
      </c>
      <c r="C50" s="86"/>
      <c r="D50" s="164"/>
      <c r="E50" s="88"/>
      <c r="F50" s="139"/>
    </row>
    <row r="51" spans="1:6">
      <c r="A51" s="119"/>
      <c r="B51" s="48" t="s">
        <v>681</v>
      </c>
      <c r="C51" s="150"/>
      <c r="D51" s="150"/>
      <c r="E51" s="225"/>
      <c r="F51" s="217"/>
    </row>
    <row r="52" spans="1:6">
      <c r="A52" s="119"/>
      <c r="B52" s="48" t="s">
        <v>682</v>
      </c>
      <c r="C52" s="86"/>
      <c r="D52" s="164"/>
      <c r="E52" s="88"/>
      <c r="F52" s="139"/>
    </row>
    <row r="53" spans="1:6" ht="267.75">
      <c r="A53" s="119"/>
      <c r="B53" s="145" t="s">
        <v>665</v>
      </c>
      <c r="C53" s="145"/>
      <c r="D53" s="145"/>
      <c r="E53" s="145"/>
      <c r="F53" s="139"/>
    </row>
    <row r="54" spans="1:6">
      <c r="A54" s="206"/>
      <c r="B54" s="48"/>
      <c r="C54" s="86"/>
      <c r="D54" s="164"/>
      <c r="E54" s="145"/>
      <c r="F54" s="139"/>
    </row>
    <row r="55" spans="1:6">
      <c r="A55" s="119" t="s">
        <v>683</v>
      </c>
      <c r="B55" s="48" t="s">
        <v>656</v>
      </c>
      <c r="C55" s="86" t="s">
        <v>657</v>
      </c>
      <c r="D55" s="164">
        <v>9</v>
      </c>
      <c r="E55" s="88"/>
      <c r="F55" s="139">
        <f>E55*D55</f>
        <v>0</v>
      </c>
    </row>
    <row r="56" spans="1:6">
      <c r="A56" s="119"/>
      <c r="B56" s="48" t="s">
        <v>684</v>
      </c>
      <c r="C56" s="86"/>
      <c r="D56" s="164"/>
      <c r="E56" s="88"/>
      <c r="F56" s="139"/>
    </row>
    <row r="57" spans="1:6">
      <c r="A57" s="119"/>
      <c r="B57" s="48" t="s">
        <v>685</v>
      </c>
      <c r="C57" s="150"/>
      <c r="D57" s="150"/>
      <c r="E57" s="225"/>
      <c r="F57" s="217"/>
    </row>
    <row r="58" spans="1:6">
      <c r="A58" s="119"/>
      <c r="B58" s="48" t="s">
        <v>686</v>
      </c>
      <c r="C58" s="86"/>
      <c r="D58" s="164"/>
      <c r="E58" s="88"/>
      <c r="F58" s="139"/>
    </row>
    <row r="59" spans="1:6" ht="280.5">
      <c r="A59" s="119"/>
      <c r="B59" s="145" t="s">
        <v>687</v>
      </c>
      <c r="C59" s="145"/>
      <c r="D59" s="145"/>
      <c r="E59" s="145"/>
      <c r="F59" s="139"/>
    </row>
    <row r="60" spans="1:6">
      <c r="A60" s="119"/>
      <c r="B60" s="145"/>
      <c r="C60" s="145"/>
      <c r="D60" s="145"/>
      <c r="E60" s="88"/>
      <c r="F60" s="139"/>
    </row>
    <row r="61" spans="1:6">
      <c r="A61" s="119" t="s">
        <v>688</v>
      </c>
      <c r="B61" s="48" t="s">
        <v>656</v>
      </c>
      <c r="C61" s="86" t="s">
        <v>657</v>
      </c>
      <c r="D61" s="164">
        <v>7</v>
      </c>
      <c r="E61" s="88"/>
      <c r="F61" s="139">
        <f>E61*D61</f>
        <v>0</v>
      </c>
    </row>
    <row r="62" spans="1:6">
      <c r="A62" s="119"/>
      <c r="B62" s="48" t="s">
        <v>684</v>
      </c>
      <c r="C62" s="86"/>
      <c r="D62" s="164"/>
      <c r="E62" s="88"/>
      <c r="F62" s="139"/>
    </row>
    <row r="63" spans="1:6">
      <c r="A63" s="119"/>
      <c r="B63" s="48" t="s">
        <v>689</v>
      </c>
      <c r="C63" s="150"/>
      <c r="D63" s="150"/>
      <c r="E63" s="225"/>
      <c r="F63" s="217"/>
    </row>
    <row r="64" spans="1:6">
      <c r="A64" s="119"/>
      <c r="B64" s="48" t="s">
        <v>686</v>
      </c>
      <c r="C64" s="86"/>
      <c r="D64" s="164"/>
      <c r="E64" s="88"/>
      <c r="F64" s="139"/>
    </row>
    <row r="65" spans="1:6" ht="280.5">
      <c r="A65" s="119"/>
      <c r="B65" s="145" t="s">
        <v>687</v>
      </c>
      <c r="C65" s="145"/>
      <c r="D65" s="145"/>
      <c r="E65" s="145"/>
      <c r="F65" s="139"/>
    </row>
    <row r="66" spans="1:6">
      <c r="A66" s="119"/>
      <c r="B66" s="145"/>
      <c r="C66" s="145"/>
      <c r="D66" s="145"/>
      <c r="E66" s="145"/>
      <c r="F66" s="139"/>
    </row>
    <row r="67" spans="1:6">
      <c r="A67" s="119" t="s">
        <v>690</v>
      </c>
      <c r="B67" s="48" t="s">
        <v>656</v>
      </c>
      <c r="C67" s="86" t="s">
        <v>657</v>
      </c>
      <c r="D67" s="164">
        <v>1</v>
      </c>
      <c r="E67" s="88"/>
      <c r="F67" s="139">
        <f>E67*D67</f>
        <v>0</v>
      </c>
    </row>
    <row r="68" spans="1:6">
      <c r="A68" s="119"/>
      <c r="B68" s="48" t="s">
        <v>684</v>
      </c>
      <c r="C68" s="86"/>
      <c r="D68" s="164"/>
      <c r="E68" s="88"/>
      <c r="F68" s="139"/>
    </row>
    <row r="69" spans="1:6">
      <c r="A69" s="119"/>
      <c r="B69" s="48" t="s">
        <v>691</v>
      </c>
      <c r="C69" s="150"/>
      <c r="D69" s="150"/>
      <c r="E69" s="225"/>
      <c r="F69" s="217"/>
    </row>
    <row r="70" spans="1:6">
      <c r="A70" s="119"/>
      <c r="B70" s="48" t="s">
        <v>692</v>
      </c>
      <c r="C70" s="86"/>
      <c r="D70" s="164"/>
      <c r="E70" s="88"/>
      <c r="F70" s="139"/>
    </row>
    <row r="71" spans="1:6" ht="242.25">
      <c r="A71" s="119"/>
      <c r="B71" s="145" t="s">
        <v>693</v>
      </c>
      <c r="C71" s="145"/>
      <c r="D71" s="145"/>
      <c r="E71" s="145"/>
      <c r="F71" s="139"/>
    </row>
    <row r="72" spans="1:6">
      <c r="A72" s="119"/>
      <c r="B72" s="48"/>
      <c r="C72" s="86"/>
      <c r="D72" s="164"/>
      <c r="E72" s="145"/>
      <c r="F72" s="139"/>
    </row>
    <row r="73" spans="1:6">
      <c r="A73" s="119" t="s">
        <v>694</v>
      </c>
      <c r="B73" s="48" t="s">
        <v>656</v>
      </c>
      <c r="C73" s="86" t="s">
        <v>657</v>
      </c>
      <c r="D73" s="164">
        <v>1</v>
      </c>
      <c r="E73" s="88"/>
      <c r="F73" s="139">
        <f>E73*D73</f>
        <v>0</v>
      </c>
    </row>
    <row r="74" spans="1:6">
      <c r="A74" s="119"/>
      <c r="B74" s="48" t="s">
        <v>684</v>
      </c>
      <c r="C74" s="86"/>
      <c r="D74" s="164"/>
      <c r="E74" s="88"/>
      <c r="F74" s="139"/>
    </row>
    <row r="75" spans="1:6">
      <c r="A75" s="119"/>
      <c r="B75" s="48" t="s">
        <v>695</v>
      </c>
      <c r="C75" s="150"/>
      <c r="D75" s="150"/>
      <c r="E75" s="225"/>
      <c r="F75" s="217"/>
    </row>
    <row r="76" spans="1:6">
      <c r="A76" s="119"/>
      <c r="B76" s="48" t="s">
        <v>696</v>
      </c>
      <c r="C76" s="86"/>
      <c r="D76" s="164"/>
      <c r="E76" s="88"/>
      <c r="F76" s="139"/>
    </row>
    <row r="77" spans="1:6" ht="255">
      <c r="A77" s="206"/>
      <c r="B77" s="48" t="s">
        <v>697</v>
      </c>
      <c r="C77" s="86"/>
      <c r="D77" s="164"/>
      <c r="E77" s="145"/>
      <c r="F77" s="139"/>
    </row>
    <row r="78" spans="1:6">
      <c r="A78" s="119"/>
      <c r="B78" s="145"/>
      <c r="C78" s="145"/>
      <c r="D78" s="145"/>
      <c r="E78" s="145"/>
      <c r="F78" s="139"/>
    </row>
    <row r="79" spans="1:6">
      <c r="A79" s="119" t="s">
        <v>698</v>
      </c>
      <c r="B79" s="48" t="s">
        <v>656</v>
      </c>
      <c r="C79" s="86" t="s">
        <v>657</v>
      </c>
      <c r="D79" s="164">
        <v>1</v>
      </c>
      <c r="E79" s="88"/>
      <c r="F79" s="139">
        <f>E79*D79</f>
        <v>0</v>
      </c>
    </row>
    <row r="80" spans="1:6">
      <c r="A80" s="119"/>
      <c r="B80" s="48" t="s">
        <v>684</v>
      </c>
      <c r="C80" s="86"/>
      <c r="D80" s="164"/>
      <c r="E80" s="88"/>
      <c r="F80" s="139"/>
    </row>
    <row r="81" spans="1:6">
      <c r="A81" s="119"/>
      <c r="B81" s="48" t="s">
        <v>699</v>
      </c>
      <c r="C81" s="150"/>
      <c r="D81" s="150"/>
      <c r="E81" s="225"/>
      <c r="F81" s="217"/>
    </row>
    <row r="82" spans="1:6">
      <c r="A82" s="119"/>
      <c r="B82" s="48" t="s">
        <v>700</v>
      </c>
      <c r="C82" s="86"/>
      <c r="D82" s="164"/>
      <c r="E82" s="88"/>
      <c r="F82" s="139"/>
    </row>
    <row r="83" spans="1:6" ht="267.75">
      <c r="A83" s="119"/>
      <c r="B83" s="145" t="s">
        <v>701</v>
      </c>
      <c r="C83" s="145"/>
      <c r="D83" s="145"/>
      <c r="E83" s="145"/>
      <c r="F83" s="139"/>
    </row>
    <row r="84" spans="1:6">
      <c r="A84" s="119"/>
      <c r="B84" s="48"/>
      <c r="C84" s="86"/>
      <c r="D84" s="164"/>
      <c r="E84" s="145"/>
      <c r="F84" s="139"/>
    </row>
    <row r="85" spans="1:6">
      <c r="A85" s="119" t="s">
        <v>702</v>
      </c>
      <c r="B85" s="48" t="s">
        <v>656</v>
      </c>
      <c r="C85" s="86" t="s">
        <v>657</v>
      </c>
      <c r="D85" s="164">
        <v>1</v>
      </c>
      <c r="E85" s="88"/>
      <c r="F85" s="139">
        <f>E85*D85</f>
        <v>0</v>
      </c>
    </row>
    <row r="86" spans="1:6">
      <c r="A86" s="119"/>
      <c r="B86" s="48" t="s">
        <v>684</v>
      </c>
      <c r="C86" s="86"/>
      <c r="D86" s="164"/>
      <c r="E86" s="88"/>
      <c r="F86" s="139"/>
    </row>
    <row r="87" spans="1:6">
      <c r="A87" s="119"/>
      <c r="B87" s="48" t="s">
        <v>703</v>
      </c>
      <c r="C87" s="150"/>
      <c r="D87" s="150"/>
      <c r="E87" s="225"/>
      <c r="F87" s="217"/>
    </row>
    <row r="88" spans="1:6">
      <c r="A88" s="119"/>
      <c r="B88" s="48" t="s">
        <v>704</v>
      </c>
      <c r="C88" s="86"/>
      <c r="D88" s="164"/>
      <c r="E88" s="88"/>
      <c r="F88" s="139"/>
    </row>
    <row r="89" spans="1:6" ht="216.75">
      <c r="A89" s="119"/>
      <c r="B89" s="48" t="s">
        <v>705</v>
      </c>
      <c r="C89" s="86"/>
      <c r="D89" s="164"/>
      <c r="E89" s="145"/>
      <c r="F89" s="139"/>
    </row>
    <row r="90" spans="1:6">
      <c r="A90" s="119"/>
      <c r="B90" s="145"/>
      <c r="C90" s="145"/>
      <c r="D90" s="145"/>
      <c r="E90" s="88"/>
      <c r="F90" s="139"/>
    </row>
    <row r="91" spans="1:6">
      <c r="A91" s="119" t="s">
        <v>706</v>
      </c>
      <c r="B91" s="48" t="s">
        <v>656</v>
      </c>
      <c r="C91" s="86" t="s">
        <v>657</v>
      </c>
      <c r="D91" s="164">
        <v>1</v>
      </c>
      <c r="E91" s="88"/>
      <c r="F91" s="139">
        <f>E91*D91</f>
        <v>0</v>
      </c>
    </row>
    <row r="92" spans="1:6">
      <c r="A92" s="119"/>
      <c r="B92" s="48" t="s">
        <v>684</v>
      </c>
      <c r="C92" s="86"/>
      <c r="D92" s="164"/>
      <c r="E92" s="88"/>
      <c r="F92" s="139"/>
    </row>
    <row r="93" spans="1:6">
      <c r="A93" s="119"/>
      <c r="B93" s="48" t="s">
        <v>707</v>
      </c>
      <c r="C93" s="150"/>
      <c r="D93" s="150"/>
      <c r="E93" s="225"/>
      <c r="F93" s="217"/>
    </row>
    <row r="94" spans="1:6">
      <c r="A94" s="119"/>
      <c r="B94" s="48" t="s">
        <v>708</v>
      </c>
      <c r="C94" s="86"/>
      <c r="D94" s="164"/>
      <c r="E94" s="88"/>
      <c r="F94" s="139"/>
    </row>
    <row r="95" spans="1:6" ht="267.75">
      <c r="A95" s="119"/>
      <c r="B95" s="145" t="s">
        <v>709</v>
      </c>
      <c r="C95" s="145"/>
      <c r="D95" s="145"/>
      <c r="E95" s="88"/>
      <c r="F95" s="139"/>
    </row>
    <row r="96" spans="1:6">
      <c r="A96" s="119"/>
      <c r="B96" s="145"/>
      <c r="C96" s="145"/>
      <c r="D96" s="145"/>
      <c r="E96" s="145"/>
      <c r="F96" s="139"/>
    </row>
    <row r="97" spans="1:6">
      <c r="A97" s="119" t="s">
        <v>710</v>
      </c>
      <c r="B97" s="48" t="s">
        <v>656</v>
      </c>
      <c r="C97" s="86" t="s">
        <v>657</v>
      </c>
      <c r="D97" s="164">
        <v>1</v>
      </c>
      <c r="E97" s="88"/>
      <c r="F97" s="139">
        <f>E97*D97</f>
        <v>0</v>
      </c>
    </row>
    <row r="98" spans="1:6">
      <c r="A98" s="119"/>
      <c r="B98" s="48" t="s">
        <v>684</v>
      </c>
      <c r="C98" s="86"/>
      <c r="D98" s="164"/>
      <c r="E98" s="88"/>
      <c r="F98" s="139"/>
    </row>
    <row r="99" spans="1:6">
      <c r="A99" s="119"/>
      <c r="B99" s="48" t="s">
        <v>711</v>
      </c>
      <c r="C99" s="150"/>
      <c r="D99" s="150"/>
      <c r="E99" s="225"/>
      <c r="F99" s="217"/>
    </row>
    <row r="100" spans="1:6">
      <c r="A100" s="119"/>
      <c r="B100" s="48" t="s">
        <v>712</v>
      </c>
      <c r="C100" s="86"/>
      <c r="D100" s="164"/>
      <c r="E100" s="88"/>
      <c r="F100" s="139"/>
    </row>
    <row r="101" spans="1:6" ht="267.75">
      <c r="A101" s="119"/>
      <c r="B101" s="145" t="s">
        <v>713</v>
      </c>
      <c r="C101" s="145"/>
      <c r="D101" s="145"/>
      <c r="E101" s="145"/>
      <c r="F101" s="139"/>
    </row>
    <row r="102" spans="1:6">
      <c r="A102" s="119"/>
      <c r="B102" s="145"/>
      <c r="C102" s="145"/>
      <c r="D102" s="145"/>
      <c r="E102" s="145"/>
      <c r="F102" s="139"/>
    </row>
    <row r="103" spans="1:6">
      <c r="A103" s="119" t="s">
        <v>714</v>
      </c>
      <c r="B103" s="48" t="s">
        <v>656</v>
      </c>
      <c r="C103" s="86" t="s">
        <v>657</v>
      </c>
      <c r="D103" s="164">
        <v>1</v>
      </c>
      <c r="E103" s="88"/>
      <c r="F103" s="139">
        <f>E103*D103</f>
        <v>0</v>
      </c>
    </row>
    <row r="104" spans="1:6">
      <c r="A104" s="119"/>
      <c r="B104" s="48" t="s">
        <v>684</v>
      </c>
      <c r="C104" s="86"/>
      <c r="D104" s="164"/>
      <c r="E104" s="88"/>
      <c r="F104" s="139"/>
    </row>
    <row r="105" spans="1:6">
      <c r="A105" s="119"/>
      <c r="B105" s="48" t="s">
        <v>715</v>
      </c>
      <c r="C105" s="150"/>
      <c r="D105" s="150"/>
      <c r="E105" s="225"/>
      <c r="F105" s="217"/>
    </row>
    <row r="106" spans="1:6">
      <c r="A106" s="119"/>
      <c r="B106" s="48" t="s">
        <v>716</v>
      </c>
      <c r="C106" s="86"/>
      <c r="D106" s="164"/>
      <c r="E106" s="88"/>
      <c r="F106" s="139"/>
    </row>
    <row r="107" spans="1:6" ht="255">
      <c r="A107" s="119"/>
      <c r="B107" s="145" t="s">
        <v>717</v>
      </c>
      <c r="C107" s="145"/>
      <c r="D107" s="145"/>
      <c r="E107" s="145"/>
      <c r="F107" s="139"/>
    </row>
    <row r="108" spans="1:6">
      <c r="A108" s="206"/>
      <c r="B108" s="48"/>
      <c r="C108" s="86"/>
      <c r="D108" s="164"/>
      <c r="E108" s="145"/>
      <c r="F108" s="139"/>
    </row>
    <row r="109" spans="1:6">
      <c r="A109" s="119" t="s">
        <v>718</v>
      </c>
      <c r="B109" s="48" t="s">
        <v>656</v>
      </c>
      <c r="C109" s="86" t="s">
        <v>657</v>
      </c>
      <c r="D109" s="164">
        <v>1</v>
      </c>
      <c r="E109" s="88"/>
      <c r="F109" s="139">
        <f>E109*D109</f>
        <v>0</v>
      </c>
    </row>
    <row r="110" spans="1:6">
      <c r="A110" s="119"/>
      <c r="B110" s="48" t="s">
        <v>684</v>
      </c>
      <c r="C110" s="86"/>
      <c r="D110" s="164"/>
      <c r="E110" s="88"/>
      <c r="F110" s="139"/>
    </row>
    <row r="111" spans="1:6">
      <c r="A111" s="119"/>
      <c r="B111" s="48" t="s">
        <v>719</v>
      </c>
      <c r="C111" s="150"/>
      <c r="D111" s="150"/>
      <c r="E111" s="225"/>
      <c r="F111" s="217"/>
    </row>
    <row r="112" spans="1:6">
      <c r="A112" s="119"/>
      <c r="B112" s="48" t="s">
        <v>716</v>
      </c>
      <c r="C112" s="86"/>
      <c r="D112" s="164"/>
      <c r="E112" s="88"/>
      <c r="F112" s="139"/>
    </row>
    <row r="113" spans="1:6" ht="280.5">
      <c r="A113" s="206"/>
      <c r="B113" s="48" t="s">
        <v>720</v>
      </c>
      <c r="C113" s="86"/>
      <c r="D113" s="164"/>
      <c r="E113" s="145"/>
      <c r="F113" s="139"/>
    </row>
    <row r="114" spans="1:6">
      <c r="A114" s="119"/>
      <c r="B114" s="145"/>
      <c r="C114" s="145"/>
      <c r="D114" s="145"/>
      <c r="E114" s="145"/>
      <c r="F114" s="139"/>
    </row>
    <row r="115" spans="1:6">
      <c r="A115" s="119" t="s">
        <v>721</v>
      </c>
      <c r="B115" s="48" t="s">
        <v>656</v>
      </c>
      <c r="C115" s="86" t="s">
        <v>657</v>
      </c>
      <c r="D115" s="164">
        <v>9</v>
      </c>
      <c r="E115" s="88"/>
      <c r="F115" s="139">
        <f>E115*D115</f>
        <v>0</v>
      </c>
    </row>
    <row r="116" spans="1:6">
      <c r="A116" s="119"/>
      <c r="B116" s="48" t="s">
        <v>684</v>
      </c>
      <c r="C116" s="86"/>
      <c r="D116" s="164"/>
      <c r="E116" s="88"/>
      <c r="F116" s="139"/>
    </row>
    <row r="117" spans="1:6">
      <c r="A117" s="119"/>
      <c r="B117" s="48" t="s">
        <v>722</v>
      </c>
      <c r="C117" s="150"/>
      <c r="D117" s="150"/>
      <c r="E117" s="225"/>
      <c r="F117" s="217"/>
    </row>
    <row r="118" spans="1:6">
      <c r="A118" s="119"/>
      <c r="B118" s="48" t="s">
        <v>686</v>
      </c>
      <c r="C118" s="86"/>
      <c r="D118" s="164"/>
      <c r="E118" s="88"/>
      <c r="F118" s="139"/>
    </row>
    <row r="119" spans="1:6" ht="267.75">
      <c r="A119" s="206"/>
      <c r="B119" s="48" t="s">
        <v>723</v>
      </c>
      <c r="C119" s="86"/>
      <c r="D119" s="164"/>
      <c r="E119" s="145"/>
      <c r="F119" s="139"/>
    </row>
    <row r="120" spans="1:6">
      <c r="A120" s="119"/>
      <c r="B120" s="145"/>
      <c r="C120" s="145"/>
      <c r="D120" s="145"/>
      <c r="E120" s="88"/>
      <c r="F120" s="139"/>
    </row>
    <row r="121" spans="1:6">
      <c r="A121" s="119" t="s">
        <v>724</v>
      </c>
      <c r="B121" s="48" t="s">
        <v>656</v>
      </c>
      <c r="C121" s="86" t="s">
        <v>657</v>
      </c>
      <c r="D121" s="164">
        <v>8</v>
      </c>
      <c r="E121" s="88"/>
      <c r="F121" s="139">
        <f>E121*D121</f>
        <v>0</v>
      </c>
    </row>
    <row r="122" spans="1:6">
      <c r="A122" s="119"/>
      <c r="B122" s="48" t="s">
        <v>684</v>
      </c>
      <c r="C122" s="86"/>
      <c r="D122" s="164"/>
      <c r="E122" s="88"/>
      <c r="F122" s="139"/>
    </row>
    <row r="123" spans="1:6">
      <c r="A123" s="119"/>
      <c r="B123" s="48" t="s">
        <v>725</v>
      </c>
      <c r="C123" s="150"/>
      <c r="D123" s="150"/>
      <c r="E123" s="225"/>
      <c r="F123" s="217"/>
    </row>
    <row r="124" spans="1:6">
      <c r="A124" s="119"/>
      <c r="B124" s="48" t="s">
        <v>686</v>
      </c>
      <c r="C124" s="86"/>
      <c r="D124" s="164"/>
      <c r="E124" s="88"/>
      <c r="F124" s="139"/>
    </row>
    <row r="125" spans="1:6" ht="267.75">
      <c r="A125" s="119"/>
      <c r="B125" s="145" t="s">
        <v>723</v>
      </c>
      <c r="C125" s="145"/>
      <c r="D125" s="145"/>
      <c r="E125" s="88"/>
      <c r="F125" s="139"/>
    </row>
    <row r="126" spans="1:6">
      <c r="A126" s="119"/>
      <c r="B126" s="48"/>
      <c r="C126" s="86"/>
      <c r="D126" s="164"/>
      <c r="E126" s="145"/>
      <c r="F126" s="139"/>
    </row>
    <row r="127" spans="1:6">
      <c r="A127" s="119" t="s">
        <v>726</v>
      </c>
      <c r="B127" s="48" t="s">
        <v>656</v>
      </c>
      <c r="C127" s="86" t="s">
        <v>657</v>
      </c>
      <c r="D127" s="164">
        <v>4</v>
      </c>
      <c r="E127" s="88"/>
      <c r="F127" s="139">
        <f>E127*D127</f>
        <v>0</v>
      </c>
    </row>
    <row r="128" spans="1:6">
      <c r="A128" s="119"/>
      <c r="B128" s="48" t="s">
        <v>684</v>
      </c>
      <c r="C128" s="86"/>
      <c r="D128" s="164"/>
      <c r="E128" s="88"/>
      <c r="F128" s="139"/>
    </row>
    <row r="129" spans="1:6">
      <c r="A129" s="119"/>
      <c r="B129" s="48" t="s">
        <v>727</v>
      </c>
      <c r="C129" s="150"/>
      <c r="D129" s="150"/>
      <c r="E129" s="225"/>
      <c r="F129" s="217"/>
    </row>
    <row r="130" spans="1:6">
      <c r="A130" s="119"/>
      <c r="B130" s="48" t="s">
        <v>728</v>
      </c>
      <c r="C130" s="86"/>
      <c r="D130" s="164"/>
      <c r="E130" s="88"/>
      <c r="F130" s="139"/>
    </row>
    <row r="131" spans="1:6" ht="280.5">
      <c r="A131" s="119"/>
      <c r="B131" s="48" t="s">
        <v>729</v>
      </c>
      <c r="C131" s="86"/>
      <c r="D131" s="164"/>
      <c r="E131" s="145"/>
      <c r="F131" s="139"/>
    </row>
    <row r="132" spans="1:6">
      <c r="A132" s="119"/>
      <c r="B132" s="145"/>
      <c r="C132" s="145"/>
      <c r="D132" s="145"/>
      <c r="E132" s="145"/>
      <c r="F132" s="139"/>
    </row>
    <row r="133" spans="1:6">
      <c r="A133" s="119" t="s">
        <v>730</v>
      </c>
      <c r="B133" s="48" t="s">
        <v>656</v>
      </c>
      <c r="C133" s="86" t="s">
        <v>657</v>
      </c>
      <c r="D133" s="164">
        <v>4</v>
      </c>
      <c r="E133" s="88"/>
      <c r="F133" s="139">
        <f>E133*D133</f>
        <v>0</v>
      </c>
    </row>
    <row r="134" spans="1:6">
      <c r="A134" s="119"/>
      <c r="B134" s="48" t="s">
        <v>684</v>
      </c>
      <c r="C134" s="86"/>
      <c r="D134" s="164"/>
      <c r="E134" s="88"/>
      <c r="F134" s="139"/>
    </row>
    <row r="135" spans="1:6">
      <c r="A135" s="119"/>
      <c r="B135" s="48" t="s">
        <v>731</v>
      </c>
      <c r="C135" s="150"/>
      <c r="D135" s="150"/>
      <c r="E135" s="225"/>
      <c r="F135" s="217"/>
    </row>
    <row r="136" spans="1:6">
      <c r="A136" s="119"/>
      <c r="B136" s="48" t="s">
        <v>732</v>
      </c>
      <c r="C136" s="86"/>
      <c r="D136" s="164"/>
      <c r="E136" s="88"/>
      <c r="F136" s="139"/>
    </row>
    <row r="137" spans="1:6" ht="280.5">
      <c r="A137" s="119"/>
      <c r="B137" s="145" t="s">
        <v>733</v>
      </c>
      <c r="C137" s="145"/>
      <c r="D137" s="145"/>
      <c r="E137" s="145"/>
      <c r="F137" s="139"/>
    </row>
    <row r="138" spans="1:6">
      <c r="A138" s="119"/>
      <c r="B138" s="145"/>
      <c r="C138" s="145"/>
      <c r="D138" s="145"/>
      <c r="E138" s="145"/>
      <c r="F138" s="139"/>
    </row>
    <row r="139" spans="1:6">
      <c r="A139" s="119" t="s">
        <v>734</v>
      </c>
      <c r="B139" s="48" t="s">
        <v>656</v>
      </c>
      <c r="C139" s="86" t="s">
        <v>657</v>
      </c>
      <c r="D139" s="164">
        <v>1</v>
      </c>
      <c r="E139" s="88"/>
      <c r="F139" s="139">
        <f>E139*D139</f>
        <v>0</v>
      </c>
    </row>
    <row r="140" spans="1:6">
      <c r="A140" s="119"/>
      <c r="B140" s="48" t="s">
        <v>684</v>
      </c>
      <c r="C140" s="86"/>
      <c r="D140" s="164"/>
      <c r="E140" s="88"/>
      <c r="F140" s="139"/>
    </row>
    <row r="141" spans="1:6">
      <c r="A141" s="119"/>
      <c r="B141" s="48" t="s">
        <v>735</v>
      </c>
      <c r="C141" s="150"/>
      <c r="D141" s="150"/>
      <c r="E141" s="225"/>
      <c r="F141" s="217"/>
    </row>
    <row r="142" spans="1:6">
      <c r="A142" s="119"/>
      <c r="B142" s="48" t="s">
        <v>736</v>
      </c>
      <c r="C142" s="86"/>
      <c r="D142" s="164"/>
      <c r="E142" s="88"/>
      <c r="F142" s="139"/>
    </row>
    <row r="143" spans="1:6" ht="267.75">
      <c r="A143" s="119"/>
      <c r="B143" s="145" t="s">
        <v>737</v>
      </c>
      <c r="C143" s="145"/>
      <c r="D143" s="145"/>
      <c r="E143" s="145"/>
      <c r="F143" s="139"/>
    </row>
    <row r="144" spans="1:6">
      <c r="A144" s="206"/>
      <c r="B144" s="48"/>
      <c r="C144" s="86"/>
      <c r="D144" s="164"/>
      <c r="E144" s="145"/>
      <c r="F144" s="139"/>
    </row>
    <row r="145" spans="1:6">
      <c r="A145" s="119" t="s">
        <v>738</v>
      </c>
      <c r="B145" s="48" t="s">
        <v>656</v>
      </c>
      <c r="C145" s="86" t="s">
        <v>657</v>
      </c>
      <c r="D145" s="164">
        <v>1</v>
      </c>
      <c r="E145" s="88"/>
      <c r="F145" s="139">
        <f>E145*D145</f>
        <v>0</v>
      </c>
    </row>
    <row r="146" spans="1:6">
      <c r="A146" s="119"/>
      <c r="B146" s="48" t="s">
        <v>684</v>
      </c>
      <c r="C146" s="86"/>
      <c r="D146" s="164"/>
      <c r="E146" s="88"/>
      <c r="F146" s="139"/>
    </row>
    <row r="147" spans="1:6">
      <c r="A147" s="119"/>
      <c r="B147" s="48" t="s">
        <v>739</v>
      </c>
      <c r="C147" s="150"/>
      <c r="D147" s="150"/>
      <c r="E147" s="225"/>
      <c r="F147" s="217"/>
    </row>
    <row r="148" spans="1:6">
      <c r="A148" s="119"/>
      <c r="B148" s="48" t="s">
        <v>740</v>
      </c>
      <c r="C148" s="86"/>
      <c r="D148" s="164"/>
      <c r="E148" s="88"/>
      <c r="F148" s="139"/>
    </row>
    <row r="149" spans="1:6" ht="242.25">
      <c r="A149" s="206"/>
      <c r="B149" s="48" t="s">
        <v>693</v>
      </c>
      <c r="C149" s="86"/>
      <c r="D149" s="164"/>
      <c r="E149" s="145"/>
      <c r="F149" s="139"/>
    </row>
    <row r="150" spans="1:6">
      <c r="A150" s="119"/>
      <c r="B150" s="145"/>
      <c r="C150" s="145"/>
      <c r="D150" s="145"/>
      <c r="E150" s="88"/>
      <c r="F150" s="139"/>
    </row>
    <row r="151" spans="1:6">
      <c r="A151" s="119" t="s">
        <v>741</v>
      </c>
      <c r="B151" s="48" t="s">
        <v>656</v>
      </c>
      <c r="C151" s="86" t="s">
        <v>657</v>
      </c>
      <c r="D151" s="164">
        <v>1</v>
      </c>
      <c r="E151" s="88"/>
      <c r="F151" s="139">
        <f>E151*D151</f>
        <v>0</v>
      </c>
    </row>
    <row r="152" spans="1:6">
      <c r="A152" s="119"/>
      <c r="B152" s="48" t="s">
        <v>684</v>
      </c>
      <c r="C152" s="86"/>
      <c r="D152" s="164"/>
      <c r="E152" s="88"/>
      <c r="F152" s="139"/>
    </row>
    <row r="153" spans="1:6">
      <c r="A153" s="119"/>
      <c r="B153" s="48" t="s">
        <v>742</v>
      </c>
      <c r="C153" s="150"/>
      <c r="D153" s="150"/>
      <c r="E153" s="225"/>
      <c r="F153" s="217"/>
    </row>
    <row r="154" spans="1:6">
      <c r="A154" s="119"/>
      <c r="B154" s="48" t="s">
        <v>743</v>
      </c>
      <c r="C154" s="86"/>
      <c r="D154" s="164"/>
      <c r="E154" s="88"/>
      <c r="F154" s="139"/>
    </row>
    <row r="155" spans="1:6" ht="178.5">
      <c r="A155" s="206"/>
      <c r="B155" s="48" t="s">
        <v>744</v>
      </c>
      <c r="C155" s="86"/>
      <c r="D155" s="164"/>
      <c r="E155" s="88"/>
      <c r="F155" s="139"/>
    </row>
    <row r="156" spans="1:6">
      <c r="A156" s="119"/>
      <c r="B156" s="145"/>
      <c r="C156" s="145"/>
      <c r="D156" s="145"/>
      <c r="E156" s="145"/>
      <c r="F156" s="139"/>
    </row>
    <row r="157" spans="1:6">
      <c r="A157" s="119" t="s">
        <v>745</v>
      </c>
      <c r="B157" s="48" t="s">
        <v>656</v>
      </c>
      <c r="C157" s="86" t="s">
        <v>657</v>
      </c>
      <c r="D157" s="164">
        <v>2</v>
      </c>
      <c r="E157" s="88"/>
      <c r="F157" s="139">
        <f>E157*D157</f>
        <v>0</v>
      </c>
    </row>
    <row r="158" spans="1:6">
      <c r="A158" s="119"/>
      <c r="B158" s="48" t="s">
        <v>684</v>
      </c>
      <c r="C158" s="86"/>
      <c r="D158" s="164"/>
      <c r="E158" s="88"/>
      <c r="F158" s="139"/>
    </row>
    <row r="159" spans="1:6">
      <c r="A159" s="119"/>
      <c r="B159" s="48" t="s">
        <v>746</v>
      </c>
      <c r="C159" s="150"/>
      <c r="D159" s="150"/>
      <c r="E159" s="225"/>
      <c r="F159" s="217"/>
    </row>
    <row r="160" spans="1:6">
      <c r="A160" s="119"/>
      <c r="B160" s="48" t="s">
        <v>747</v>
      </c>
      <c r="C160" s="86"/>
      <c r="D160" s="164"/>
      <c r="E160" s="88"/>
      <c r="F160" s="139"/>
    </row>
    <row r="161" spans="1:6" ht="229.5">
      <c r="A161" s="119"/>
      <c r="B161" s="145" t="s">
        <v>748</v>
      </c>
      <c r="C161" s="145"/>
      <c r="D161" s="145"/>
      <c r="E161" s="145"/>
      <c r="F161" s="139"/>
    </row>
    <row r="162" spans="1:6">
      <c r="A162" s="206"/>
      <c r="B162" s="48"/>
      <c r="C162" s="86"/>
      <c r="D162" s="164"/>
      <c r="E162" s="145"/>
      <c r="F162" s="139"/>
    </row>
    <row r="163" spans="1:6">
      <c r="A163" s="119" t="s">
        <v>749</v>
      </c>
      <c r="B163" s="48" t="s">
        <v>656</v>
      </c>
      <c r="C163" s="86" t="s">
        <v>657</v>
      </c>
      <c r="D163" s="164">
        <v>2</v>
      </c>
      <c r="E163" s="88"/>
      <c r="F163" s="139">
        <f>E163*D163</f>
        <v>0</v>
      </c>
    </row>
    <row r="164" spans="1:6">
      <c r="A164" s="119"/>
      <c r="B164" s="48" t="s">
        <v>684</v>
      </c>
      <c r="C164" s="86"/>
      <c r="D164" s="164"/>
      <c r="E164" s="88"/>
      <c r="F164" s="139"/>
    </row>
    <row r="165" spans="1:6">
      <c r="A165" s="119"/>
      <c r="B165" s="48" t="s">
        <v>750</v>
      </c>
      <c r="C165" s="150"/>
      <c r="D165" s="150"/>
      <c r="E165" s="225"/>
      <c r="F165" s="217"/>
    </row>
    <row r="166" spans="1:6">
      <c r="A166" s="119"/>
      <c r="B166" s="48" t="s">
        <v>751</v>
      </c>
      <c r="C166" s="86"/>
      <c r="D166" s="164"/>
      <c r="E166" s="88"/>
      <c r="F166" s="139"/>
    </row>
    <row r="167" spans="1:6" ht="191.25">
      <c r="A167" s="119"/>
      <c r="B167" s="145" t="s">
        <v>752</v>
      </c>
      <c r="C167" s="145"/>
      <c r="D167" s="145"/>
      <c r="E167" s="145"/>
      <c r="F167" s="139"/>
    </row>
    <row r="168" spans="1:6">
      <c r="A168" s="119"/>
      <c r="B168" s="145"/>
      <c r="C168" s="145"/>
      <c r="D168" s="145"/>
      <c r="E168" s="145"/>
      <c r="F168" s="139"/>
    </row>
    <row r="169" spans="1:6">
      <c r="A169" s="119" t="s">
        <v>753</v>
      </c>
      <c r="B169" s="48" t="s">
        <v>656</v>
      </c>
      <c r="C169" s="86" t="s">
        <v>657</v>
      </c>
      <c r="D169" s="164">
        <v>2</v>
      </c>
      <c r="E169" s="88"/>
      <c r="F169" s="139">
        <f>E169*D169</f>
        <v>0</v>
      </c>
    </row>
    <row r="170" spans="1:6">
      <c r="A170" s="119"/>
      <c r="B170" s="48" t="s">
        <v>684</v>
      </c>
      <c r="C170" s="86"/>
      <c r="D170" s="164"/>
      <c r="E170" s="88"/>
      <c r="F170" s="139"/>
    </row>
    <row r="171" spans="1:6">
      <c r="A171" s="119"/>
      <c r="B171" s="48" t="s">
        <v>754</v>
      </c>
      <c r="C171" s="150"/>
      <c r="D171" s="150"/>
      <c r="E171" s="225"/>
      <c r="F171" s="217"/>
    </row>
    <row r="172" spans="1:6">
      <c r="A172" s="119"/>
      <c r="B172" s="48" t="s">
        <v>751</v>
      </c>
      <c r="C172" s="86"/>
      <c r="D172" s="164"/>
      <c r="E172" s="88"/>
      <c r="F172" s="139"/>
    </row>
    <row r="173" spans="1:6" ht="153">
      <c r="A173" s="119"/>
      <c r="B173" s="145" t="s">
        <v>755</v>
      </c>
      <c r="C173" s="145"/>
      <c r="D173" s="145"/>
      <c r="E173" s="145"/>
      <c r="F173" s="139"/>
    </row>
    <row r="174" spans="1:6">
      <c r="A174" s="119"/>
      <c r="B174" s="48"/>
      <c r="C174" s="86"/>
      <c r="D174" s="164"/>
      <c r="E174" s="145"/>
      <c r="F174" s="139"/>
    </row>
    <row r="175" spans="1:6">
      <c r="A175" s="119" t="s">
        <v>756</v>
      </c>
      <c r="B175" s="48" t="s">
        <v>656</v>
      </c>
      <c r="C175" s="86" t="s">
        <v>657</v>
      </c>
      <c r="D175" s="164">
        <v>2</v>
      </c>
      <c r="E175" s="88"/>
      <c r="F175" s="139">
        <f>E175*D175</f>
        <v>0</v>
      </c>
    </row>
    <row r="176" spans="1:6">
      <c r="A176" s="119"/>
      <c r="B176" s="48" t="s">
        <v>684</v>
      </c>
      <c r="C176" s="86"/>
      <c r="D176" s="164"/>
      <c r="E176" s="88"/>
      <c r="F176" s="139"/>
    </row>
    <row r="177" spans="1:6">
      <c r="A177" s="119"/>
      <c r="B177" s="48" t="s">
        <v>757</v>
      </c>
      <c r="C177" s="150"/>
      <c r="D177" s="150"/>
      <c r="E177" s="225"/>
      <c r="F177" s="217"/>
    </row>
    <row r="178" spans="1:6">
      <c r="A178" s="119"/>
      <c r="B178" s="48" t="s">
        <v>758</v>
      </c>
      <c r="C178" s="86"/>
      <c r="D178" s="164"/>
      <c r="E178" s="88"/>
      <c r="F178" s="139"/>
    </row>
    <row r="179" spans="1:6" ht="242.25">
      <c r="A179" s="119"/>
      <c r="B179" s="48" t="s">
        <v>759</v>
      </c>
      <c r="C179" s="86"/>
      <c r="D179" s="164"/>
      <c r="E179" s="145"/>
      <c r="F179" s="139"/>
    </row>
    <row r="180" spans="1:6">
      <c r="A180" s="119"/>
      <c r="B180" s="145"/>
      <c r="C180" s="145"/>
      <c r="D180" s="145"/>
      <c r="E180" s="145"/>
      <c r="F180" s="139"/>
    </row>
    <row r="181" spans="1:6">
      <c r="A181" s="119" t="s">
        <v>760</v>
      </c>
      <c r="B181" s="48" t="s">
        <v>656</v>
      </c>
      <c r="C181" s="86" t="s">
        <v>657</v>
      </c>
      <c r="D181" s="164">
        <v>3</v>
      </c>
      <c r="E181" s="88"/>
      <c r="F181" s="139">
        <f>E181*D181</f>
        <v>0</v>
      </c>
    </row>
    <row r="182" spans="1:6">
      <c r="A182" s="119"/>
      <c r="B182" s="48" t="s">
        <v>761</v>
      </c>
      <c r="C182" s="86"/>
      <c r="D182" s="164"/>
      <c r="E182" s="88"/>
      <c r="F182" s="139"/>
    </row>
    <row r="183" spans="1:6">
      <c r="A183" s="119"/>
      <c r="B183" s="48" t="s">
        <v>762</v>
      </c>
      <c r="C183" s="150"/>
      <c r="D183" s="150"/>
      <c r="E183" s="225"/>
      <c r="F183" s="217"/>
    </row>
    <row r="184" spans="1:6">
      <c r="A184" s="119"/>
      <c r="B184" s="48" t="s">
        <v>763</v>
      </c>
      <c r="C184" s="86"/>
      <c r="D184" s="164"/>
      <c r="E184" s="88"/>
      <c r="F184" s="139"/>
    </row>
    <row r="185" spans="1:6" ht="178.5">
      <c r="A185" s="119"/>
      <c r="B185" s="48" t="s">
        <v>764</v>
      </c>
      <c r="C185" s="86"/>
      <c r="D185" s="164"/>
      <c r="E185" s="145"/>
      <c r="F185" s="139"/>
    </row>
    <row r="186" spans="1:6">
      <c r="A186" s="119"/>
      <c r="B186" s="48"/>
      <c r="C186" s="86"/>
      <c r="D186" s="164"/>
      <c r="E186" s="88"/>
      <c r="F186" s="139"/>
    </row>
    <row r="187" spans="1:6">
      <c r="A187" s="119" t="s">
        <v>765</v>
      </c>
      <c r="B187" s="48" t="s">
        <v>656</v>
      </c>
      <c r="C187" s="86" t="s">
        <v>657</v>
      </c>
      <c r="D187" s="164">
        <v>1</v>
      </c>
      <c r="E187" s="88"/>
      <c r="F187" s="139">
        <f>E187*D187</f>
        <v>0</v>
      </c>
    </row>
    <row r="188" spans="1:6">
      <c r="A188" s="119"/>
      <c r="B188" s="48" t="s">
        <v>761</v>
      </c>
      <c r="C188" s="86"/>
      <c r="D188" s="164"/>
      <c r="E188" s="88"/>
      <c r="F188" s="139"/>
    </row>
    <row r="189" spans="1:6">
      <c r="A189" s="119"/>
      <c r="B189" s="48" t="s">
        <v>766</v>
      </c>
      <c r="C189" s="150"/>
      <c r="D189" s="150"/>
      <c r="E189" s="225"/>
      <c r="F189" s="217"/>
    </row>
    <row r="190" spans="1:6">
      <c r="A190" s="119"/>
      <c r="B190" s="48" t="s">
        <v>758</v>
      </c>
      <c r="C190" s="86"/>
      <c r="D190" s="164"/>
      <c r="E190" s="88"/>
      <c r="F190" s="139"/>
    </row>
    <row r="191" spans="1:6" ht="204">
      <c r="A191" s="119"/>
      <c r="B191" s="145" t="s">
        <v>767</v>
      </c>
      <c r="C191" s="145"/>
      <c r="D191" s="145"/>
      <c r="E191" s="88"/>
      <c r="F191" s="139"/>
    </row>
    <row r="192" spans="1:6">
      <c r="A192" s="119"/>
      <c r="B192" s="145"/>
      <c r="C192" s="145"/>
      <c r="D192" s="145"/>
      <c r="E192" s="145"/>
      <c r="F192" s="139"/>
    </row>
    <row r="193" spans="1:6">
      <c r="A193" s="119" t="s">
        <v>768</v>
      </c>
      <c r="B193" s="48" t="s">
        <v>656</v>
      </c>
      <c r="C193" s="86" t="s">
        <v>657</v>
      </c>
      <c r="D193" s="164">
        <v>1</v>
      </c>
      <c r="E193" s="88"/>
      <c r="F193" s="139">
        <f>E193*D193</f>
        <v>0</v>
      </c>
    </row>
    <row r="194" spans="1:6">
      <c r="A194" s="119"/>
      <c r="B194" s="48" t="s">
        <v>761</v>
      </c>
      <c r="C194" s="86"/>
      <c r="D194" s="164"/>
      <c r="E194" s="88"/>
      <c r="F194" s="139"/>
    </row>
    <row r="195" spans="1:6">
      <c r="A195" s="119"/>
      <c r="B195" s="48" t="s">
        <v>769</v>
      </c>
      <c r="C195" s="150"/>
      <c r="D195" s="150"/>
      <c r="E195" s="225"/>
      <c r="F195" s="217"/>
    </row>
    <row r="196" spans="1:6">
      <c r="A196" s="119"/>
      <c r="B196" s="48" t="s">
        <v>770</v>
      </c>
      <c r="C196" s="86"/>
      <c r="D196" s="164"/>
      <c r="E196" s="88"/>
      <c r="F196" s="139"/>
    </row>
    <row r="197" spans="1:6" ht="165.75">
      <c r="A197" s="119"/>
      <c r="B197" s="145" t="s">
        <v>771</v>
      </c>
      <c r="C197" s="145"/>
      <c r="D197" s="145"/>
      <c r="E197" s="145"/>
      <c r="F197" s="139"/>
    </row>
    <row r="198" spans="1:6">
      <c r="A198" s="206"/>
      <c r="B198" s="48"/>
      <c r="C198" s="86"/>
      <c r="D198" s="164"/>
      <c r="E198" s="145"/>
      <c r="F198" s="139"/>
    </row>
    <row r="199" spans="1:6">
      <c r="A199" s="119" t="s">
        <v>772</v>
      </c>
      <c r="B199" s="48" t="s">
        <v>656</v>
      </c>
      <c r="C199" s="86" t="s">
        <v>657</v>
      </c>
      <c r="D199" s="164">
        <v>2</v>
      </c>
      <c r="E199" s="88"/>
      <c r="F199" s="139">
        <f>E199*D199</f>
        <v>0</v>
      </c>
    </row>
    <row r="200" spans="1:6">
      <c r="A200" s="119"/>
      <c r="B200" s="48" t="s">
        <v>761</v>
      </c>
      <c r="C200" s="86"/>
      <c r="D200" s="164"/>
      <c r="E200" s="88"/>
      <c r="F200" s="139"/>
    </row>
    <row r="201" spans="1:6">
      <c r="A201" s="119"/>
      <c r="B201" s="48" t="s">
        <v>773</v>
      </c>
      <c r="C201" s="150"/>
      <c r="D201" s="150"/>
      <c r="E201" s="225"/>
      <c r="F201" s="217"/>
    </row>
    <row r="202" spans="1:6">
      <c r="A202" s="119"/>
      <c r="B202" s="48" t="s">
        <v>770</v>
      </c>
      <c r="C202" s="86"/>
      <c r="D202" s="164"/>
      <c r="E202" s="88"/>
      <c r="F202" s="139"/>
    </row>
    <row r="203" spans="1:6" ht="255">
      <c r="A203" s="206"/>
      <c r="B203" s="48" t="s">
        <v>774</v>
      </c>
      <c r="C203" s="86"/>
      <c r="D203" s="164"/>
      <c r="E203" s="145"/>
      <c r="F203" s="139"/>
    </row>
    <row r="204" spans="1:6">
      <c r="A204" s="119"/>
      <c r="B204" s="145"/>
      <c r="C204" s="145"/>
      <c r="D204" s="145"/>
      <c r="E204" s="145"/>
      <c r="F204" s="139"/>
    </row>
    <row r="205" spans="1:6">
      <c r="A205" s="119" t="s">
        <v>775</v>
      </c>
      <c r="B205" s="48" t="s">
        <v>656</v>
      </c>
      <c r="C205" s="86" t="s">
        <v>657</v>
      </c>
      <c r="D205" s="164">
        <v>1</v>
      </c>
      <c r="E205" s="88"/>
      <c r="F205" s="139">
        <f>E205*D205</f>
        <v>0</v>
      </c>
    </row>
    <row r="206" spans="1:6">
      <c r="A206" s="119"/>
      <c r="B206" s="48" t="s">
        <v>761</v>
      </c>
      <c r="C206" s="86"/>
      <c r="D206" s="164"/>
      <c r="E206" s="88"/>
      <c r="F206" s="139"/>
    </row>
    <row r="207" spans="1:6">
      <c r="A207" s="119"/>
      <c r="B207" s="48" t="s">
        <v>776</v>
      </c>
      <c r="C207" s="150"/>
      <c r="D207" s="150"/>
      <c r="E207" s="225"/>
      <c r="F207" s="217"/>
    </row>
    <row r="208" spans="1:6">
      <c r="A208" s="119"/>
      <c r="B208" s="48" t="s">
        <v>777</v>
      </c>
      <c r="C208" s="86"/>
      <c r="D208" s="164"/>
      <c r="E208" s="88"/>
      <c r="F208" s="139"/>
    </row>
    <row r="209" spans="1:6" ht="165.75">
      <c r="A209" s="119"/>
      <c r="B209" s="145" t="s">
        <v>778</v>
      </c>
      <c r="C209" s="145"/>
      <c r="D209" s="145"/>
      <c r="E209" s="145"/>
      <c r="F209" s="139"/>
    </row>
    <row r="210" spans="1:6">
      <c r="A210" s="119"/>
      <c r="B210" s="48"/>
      <c r="C210" s="86"/>
      <c r="D210" s="164"/>
      <c r="E210" s="145"/>
      <c r="F210" s="139"/>
    </row>
    <row r="211" spans="1:6">
      <c r="A211" s="119" t="s">
        <v>779</v>
      </c>
      <c r="B211" s="48" t="s">
        <v>656</v>
      </c>
      <c r="C211" s="86" t="s">
        <v>657</v>
      </c>
      <c r="D211" s="164">
        <v>1</v>
      </c>
      <c r="E211" s="88"/>
      <c r="F211" s="139">
        <f>E211*D211</f>
        <v>0</v>
      </c>
    </row>
    <row r="212" spans="1:6">
      <c r="A212" s="119"/>
      <c r="B212" s="48" t="s">
        <v>761</v>
      </c>
      <c r="C212" s="86"/>
      <c r="D212" s="164"/>
      <c r="E212" s="88"/>
      <c r="F212" s="139"/>
    </row>
    <row r="213" spans="1:6">
      <c r="A213" s="119"/>
      <c r="B213" s="48" t="s">
        <v>780</v>
      </c>
      <c r="C213" s="150"/>
      <c r="D213" s="150"/>
      <c r="E213" s="225"/>
      <c r="F213" s="217"/>
    </row>
    <row r="214" spans="1:6">
      <c r="A214" s="119"/>
      <c r="B214" s="48" t="s">
        <v>781</v>
      </c>
      <c r="C214" s="86"/>
      <c r="D214" s="164"/>
      <c r="E214" s="88"/>
      <c r="F214" s="139"/>
    </row>
    <row r="215" spans="1:6" ht="178.5">
      <c r="A215" s="119"/>
      <c r="B215" s="48" t="s">
        <v>782</v>
      </c>
      <c r="C215" s="86"/>
      <c r="D215" s="164"/>
      <c r="E215" s="145"/>
      <c r="F215" s="139"/>
    </row>
    <row r="216" spans="1:6">
      <c r="A216" s="119"/>
      <c r="B216" s="145"/>
      <c r="C216" s="145"/>
      <c r="D216" s="145"/>
      <c r="E216" s="88"/>
      <c r="F216" s="139"/>
    </row>
    <row r="217" spans="1:6">
      <c r="A217" s="119" t="s">
        <v>783</v>
      </c>
      <c r="B217" s="48" t="s">
        <v>656</v>
      </c>
      <c r="C217" s="86" t="s">
        <v>657</v>
      </c>
      <c r="D217" s="164">
        <v>2</v>
      </c>
      <c r="E217" s="88"/>
      <c r="F217" s="139">
        <f>E217*D217</f>
        <v>0</v>
      </c>
    </row>
    <row r="218" spans="1:6">
      <c r="A218" s="119"/>
      <c r="B218" s="48" t="s">
        <v>761</v>
      </c>
      <c r="C218" s="86"/>
      <c r="D218" s="164"/>
      <c r="E218" s="88"/>
      <c r="F218" s="139"/>
    </row>
    <row r="219" spans="1:6">
      <c r="A219" s="119"/>
      <c r="B219" s="48" t="s">
        <v>784</v>
      </c>
      <c r="C219" s="150"/>
      <c r="D219" s="150"/>
      <c r="E219" s="225"/>
      <c r="F219" s="217"/>
    </row>
    <row r="220" spans="1:6">
      <c r="A220" s="119"/>
      <c r="B220" s="48" t="s">
        <v>785</v>
      </c>
      <c r="C220" s="86"/>
      <c r="D220" s="164"/>
      <c r="E220" s="88"/>
      <c r="F220" s="139"/>
    </row>
    <row r="221" spans="1:6" ht="178.5">
      <c r="A221" s="119"/>
      <c r="B221" s="48" t="s">
        <v>782</v>
      </c>
      <c r="C221" s="86"/>
      <c r="D221" s="164"/>
      <c r="E221" s="145"/>
      <c r="F221" s="139"/>
    </row>
    <row r="222" spans="1:6" s="150" customFormat="1" ht="12.75">
      <c r="A222" s="119"/>
      <c r="B222" s="164"/>
      <c r="C222" s="86"/>
      <c r="D222" s="164"/>
      <c r="E222" s="88"/>
      <c r="F222" s="139"/>
    </row>
    <row r="223" spans="1:6">
      <c r="A223" s="119" t="s">
        <v>786</v>
      </c>
      <c r="B223" s="48" t="s">
        <v>656</v>
      </c>
      <c r="C223" s="86" t="s">
        <v>657</v>
      </c>
      <c r="D223" s="164">
        <v>2</v>
      </c>
      <c r="E223" s="88"/>
      <c r="F223" s="139">
        <f>E223*D223</f>
        <v>0</v>
      </c>
    </row>
    <row r="224" spans="1:6">
      <c r="A224" s="119"/>
      <c r="B224" s="48" t="s">
        <v>761</v>
      </c>
      <c r="C224" s="86"/>
      <c r="D224" s="164"/>
      <c r="E224" s="88"/>
      <c r="F224" s="139"/>
    </row>
    <row r="225" spans="1:6">
      <c r="A225" s="119"/>
      <c r="B225" s="48" t="s">
        <v>787</v>
      </c>
      <c r="C225" s="150"/>
      <c r="D225" s="150"/>
      <c r="E225" s="225"/>
      <c r="F225" s="217"/>
    </row>
    <row r="226" spans="1:6">
      <c r="A226" s="119"/>
      <c r="B226" s="48" t="s">
        <v>788</v>
      </c>
      <c r="C226" s="86"/>
      <c r="D226" s="164"/>
      <c r="E226" s="88"/>
      <c r="F226" s="139"/>
    </row>
    <row r="227" spans="1:6" ht="178.5">
      <c r="A227" s="119"/>
      <c r="B227" s="48" t="s">
        <v>789</v>
      </c>
      <c r="C227" s="86"/>
      <c r="D227" s="164"/>
      <c r="E227" s="145"/>
      <c r="F227" s="139"/>
    </row>
    <row r="228" spans="1:6" s="150" customFormat="1" ht="12.75">
      <c r="A228" s="206"/>
      <c r="B228" s="48"/>
      <c r="C228" s="86"/>
      <c r="D228" s="164"/>
      <c r="E228" s="88"/>
      <c r="F228" s="139"/>
    </row>
    <row r="229" spans="1:6">
      <c r="A229" s="119" t="s">
        <v>790</v>
      </c>
      <c r="B229" s="48" t="s">
        <v>656</v>
      </c>
      <c r="C229" s="86" t="s">
        <v>657</v>
      </c>
      <c r="D229" s="164">
        <v>39</v>
      </c>
      <c r="E229" s="88"/>
      <c r="F229" s="139">
        <f>E229*D229</f>
        <v>0</v>
      </c>
    </row>
    <row r="230" spans="1:6">
      <c r="A230" s="119"/>
      <c r="B230" s="48" t="s">
        <v>791</v>
      </c>
      <c r="C230" s="86"/>
      <c r="D230" s="164"/>
      <c r="E230" s="88"/>
      <c r="F230" s="139"/>
    </row>
    <row r="231" spans="1:6">
      <c r="A231" s="119"/>
      <c r="B231" s="48" t="s">
        <v>792</v>
      </c>
      <c r="C231" s="150"/>
      <c r="D231" s="150"/>
      <c r="E231" s="225"/>
      <c r="F231" s="217"/>
    </row>
    <row r="232" spans="1:6">
      <c r="A232" s="119"/>
      <c r="B232" s="48" t="s">
        <v>607</v>
      </c>
      <c r="C232" s="86"/>
      <c r="D232" s="164"/>
      <c r="E232" s="88"/>
      <c r="F232" s="139"/>
    </row>
    <row r="233" spans="1:6" ht="165.75">
      <c r="A233" s="119"/>
      <c r="B233" s="48" t="s">
        <v>793</v>
      </c>
      <c r="C233" s="86"/>
      <c r="D233" s="164"/>
      <c r="E233" s="145"/>
      <c r="F233" s="139"/>
    </row>
    <row r="234" spans="1:6" s="150" customFormat="1" ht="12.75">
      <c r="A234" s="206"/>
      <c r="B234" s="164"/>
      <c r="C234" s="86"/>
      <c r="D234" s="164"/>
      <c r="E234" s="88"/>
      <c r="F234" s="139"/>
    </row>
    <row r="235" spans="1:6">
      <c r="A235" s="119" t="s">
        <v>794</v>
      </c>
      <c r="B235" s="48" t="s">
        <v>656</v>
      </c>
      <c r="C235" s="86" t="s">
        <v>657</v>
      </c>
      <c r="D235" s="164">
        <v>3</v>
      </c>
      <c r="E235" s="88"/>
      <c r="F235" s="139">
        <f>E235*D235</f>
        <v>0</v>
      </c>
    </row>
    <row r="236" spans="1:6">
      <c r="A236" s="119"/>
      <c r="B236" s="48" t="s">
        <v>791</v>
      </c>
      <c r="C236" s="86"/>
      <c r="D236" s="164"/>
      <c r="E236" s="88"/>
      <c r="F236" s="139"/>
    </row>
    <row r="237" spans="1:6">
      <c r="A237" s="119"/>
      <c r="B237" s="48" t="s">
        <v>795</v>
      </c>
      <c r="C237" s="150"/>
      <c r="D237" s="150"/>
      <c r="E237" s="225"/>
      <c r="F237" s="217"/>
    </row>
    <row r="238" spans="1:6">
      <c r="A238" s="119"/>
      <c r="B238" s="48" t="s">
        <v>609</v>
      </c>
      <c r="C238" s="86"/>
      <c r="D238" s="164"/>
      <c r="E238" s="88"/>
      <c r="F238" s="139"/>
    </row>
    <row r="239" spans="1:6" ht="165.75">
      <c r="A239" s="119"/>
      <c r="B239" s="48" t="s">
        <v>793</v>
      </c>
      <c r="C239" s="86"/>
      <c r="D239" s="164"/>
      <c r="E239" s="145"/>
      <c r="F239" s="139"/>
    </row>
    <row r="240" spans="1:6" s="150" customFormat="1" ht="12.75">
      <c r="A240" s="206"/>
      <c r="B240" s="223"/>
      <c r="C240" s="86"/>
      <c r="D240" s="164"/>
      <c r="E240" s="88"/>
      <c r="F240" s="139"/>
    </row>
    <row r="241" spans="1:6">
      <c r="A241" s="119" t="s">
        <v>796</v>
      </c>
      <c r="B241" s="48" t="s">
        <v>656</v>
      </c>
      <c r="C241" s="86" t="s">
        <v>657</v>
      </c>
      <c r="D241" s="164">
        <v>3</v>
      </c>
      <c r="E241" s="88"/>
      <c r="F241" s="139">
        <f>E241*D241</f>
        <v>0</v>
      </c>
    </row>
    <row r="242" spans="1:6">
      <c r="A242" s="119"/>
      <c r="B242" s="48" t="s">
        <v>791</v>
      </c>
      <c r="C242" s="86"/>
      <c r="D242" s="164"/>
      <c r="E242" s="88"/>
      <c r="F242" s="139"/>
    </row>
    <row r="243" spans="1:6">
      <c r="A243" s="119"/>
      <c r="B243" s="48" t="s">
        <v>797</v>
      </c>
      <c r="C243" s="150"/>
      <c r="D243" s="150"/>
      <c r="E243" s="225"/>
      <c r="F243" s="217"/>
    </row>
    <row r="244" spans="1:6">
      <c r="A244" s="119"/>
      <c r="B244" s="48" t="s">
        <v>611</v>
      </c>
      <c r="C244" s="86"/>
      <c r="D244" s="164"/>
      <c r="E244" s="88"/>
      <c r="F244" s="139"/>
    </row>
    <row r="245" spans="1:6" s="150" customFormat="1" ht="153">
      <c r="A245" s="206"/>
      <c r="B245" s="223" t="s">
        <v>798</v>
      </c>
      <c r="C245" s="86"/>
      <c r="D245" s="164"/>
      <c r="E245" s="88"/>
      <c r="F245" s="139"/>
    </row>
    <row r="246" spans="1:6" s="150" customFormat="1" ht="12.75">
      <c r="A246" s="206"/>
      <c r="B246" s="223"/>
      <c r="C246" s="86"/>
      <c r="D246" s="164"/>
      <c r="E246" s="88"/>
      <c r="F246" s="139"/>
    </row>
    <row r="247" spans="1:6">
      <c r="A247" s="119" t="s">
        <v>799</v>
      </c>
      <c r="B247" s="48" t="s">
        <v>656</v>
      </c>
      <c r="C247" s="86" t="s">
        <v>657</v>
      </c>
      <c r="D247" s="164">
        <v>3</v>
      </c>
      <c r="E247" s="88"/>
      <c r="F247" s="139">
        <f>E247*D247</f>
        <v>0</v>
      </c>
    </row>
    <row r="248" spans="1:6">
      <c r="A248" s="119"/>
      <c r="B248" s="48" t="s">
        <v>791</v>
      </c>
      <c r="C248" s="86"/>
      <c r="D248" s="164"/>
      <c r="E248" s="88"/>
      <c r="F248" s="139"/>
    </row>
    <row r="249" spans="1:6">
      <c r="A249" s="119"/>
      <c r="B249" s="48" t="s">
        <v>800</v>
      </c>
      <c r="C249" s="150"/>
      <c r="D249" s="150"/>
      <c r="E249" s="225"/>
      <c r="F249" s="217"/>
    </row>
    <row r="250" spans="1:6">
      <c r="A250" s="119"/>
      <c r="B250" s="48" t="s">
        <v>758</v>
      </c>
      <c r="C250" s="86"/>
      <c r="D250" s="164"/>
      <c r="E250" s="88"/>
      <c r="F250" s="139"/>
    </row>
    <row r="251" spans="1:6" s="150" customFormat="1" ht="216.75">
      <c r="A251" s="206"/>
      <c r="B251" s="223" t="s">
        <v>801</v>
      </c>
      <c r="C251" s="86"/>
      <c r="D251" s="164"/>
      <c r="E251" s="88"/>
      <c r="F251" s="139"/>
    </row>
    <row r="252" spans="1:6" s="150" customFormat="1" ht="12.75">
      <c r="A252" s="206"/>
      <c r="B252" s="223"/>
      <c r="C252" s="86"/>
      <c r="D252" s="164"/>
      <c r="E252" s="88"/>
      <c r="F252" s="139"/>
    </row>
    <row r="253" spans="1:6">
      <c r="A253" s="119" t="s">
        <v>802</v>
      </c>
      <c r="B253" s="48" t="s">
        <v>656</v>
      </c>
      <c r="C253" s="86" t="s">
        <v>657</v>
      </c>
      <c r="D253" s="164">
        <v>2</v>
      </c>
      <c r="E253" s="88"/>
      <c r="F253" s="139">
        <f>E253*D253</f>
        <v>0</v>
      </c>
    </row>
    <row r="254" spans="1:6">
      <c r="A254" s="119"/>
      <c r="B254" s="48" t="s">
        <v>791</v>
      </c>
      <c r="C254" s="86"/>
      <c r="D254" s="164"/>
      <c r="E254" s="88"/>
      <c r="F254" s="139"/>
    </row>
    <row r="255" spans="1:6">
      <c r="A255" s="119"/>
      <c r="B255" s="48" t="s">
        <v>803</v>
      </c>
      <c r="C255" s="150"/>
      <c r="D255" s="150"/>
      <c r="E255" s="225"/>
      <c r="F255" s="217"/>
    </row>
    <row r="256" spans="1:6">
      <c r="A256" s="119"/>
      <c r="B256" s="48" t="s">
        <v>609</v>
      </c>
      <c r="C256" s="86"/>
      <c r="D256" s="164"/>
      <c r="E256" s="88"/>
      <c r="F256" s="139"/>
    </row>
    <row r="257" spans="1:6" s="150" customFormat="1" ht="191.25">
      <c r="A257" s="206"/>
      <c r="B257" s="223" t="s">
        <v>804</v>
      </c>
      <c r="C257" s="86"/>
      <c r="D257" s="164"/>
      <c r="E257" s="88"/>
      <c r="F257" s="139"/>
    </row>
    <row r="258" spans="1:6" s="150" customFormat="1" ht="12.75">
      <c r="A258" s="206"/>
      <c r="B258" s="223"/>
      <c r="C258" s="86"/>
      <c r="D258" s="164"/>
      <c r="E258" s="88"/>
      <c r="F258" s="139"/>
    </row>
    <row r="259" spans="1:6">
      <c r="A259" s="119" t="s">
        <v>805</v>
      </c>
      <c r="B259" s="48" t="s">
        <v>656</v>
      </c>
      <c r="C259" s="86" t="s">
        <v>657</v>
      </c>
      <c r="D259" s="164">
        <v>1</v>
      </c>
      <c r="E259" s="88"/>
      <c r="F259" s="139">
        <f>E259*D259</f>
        <v>0</v>
      </c>
    </row>
    <row r="260" spans="1:6">
      <c r="A260" s="119"/>
      <c r="B260" s="48" t="s">
        <v>791</v>
      </c>
      <c r="C260" s="86"/>
      <c r="D260" s="164"/>
      <c r="E260" s="88"/>
      <c r="F260" s="139"/>
    </row>
    <row r="261" spans="1:6">
      <c r="A261" s="119"/>
      <c r="B261" s="48" t="s">
        <v>806</v>
      </c>
      <c r="C261" s="150"/>
      <c r="D261" s="150"/>
      <c r="E261" s="225"/>
      <c r="F261" s="217"/>
    </row>
    <row r="262" spans="1:6">
      <c r="A262" s="119"/>
      <c r="B262" s="48" t="s">
        <v>609</v>
      </c>
      <c r="C262" s="86"/>
      <c r="D262" s="164"/>
      <c r="E262" s="88"/>
      <c r="F262" s="139"/>
    </row>
    <row r="263" spans="1:6" s="150" customFormat="1" ht="127.5">
      <c r="A263" s="206"/>
      <c r="B263" s="223" t="s">
        <v>807</v>
      </c>
      <c r="C263" s="86"/>
      <c r="D263" s="164"/>
      <c r="E263" s="88"/>
      <c r="F263" s="139"/>
    </row>
    <row r="264" spans="1:6" s="120" customFormat="1" ht="13.5" thickBot="1">
      <c r="A264" s="268"/>
      <c r="B264" s="141"/>
      <c r="C264" s="121"/>
      <c r="D264" s="122"/>
      <c r="E264" s="124"/>
      <c r="F264" s="125"/>
    </row>
    <row r="265" spans="1:6" s="27" customFormat="1" ht="17.25" thickBot="1">
      <c r="A265" s="103"/>
      <c r="B265" s="104" t="s">
        <v>808</v>
      </c>
      <c r="C265" s="105"/>
      <c r="D265" s="106"/>
      <c r="E265" s="107"/>
      <c r="F265" s="127">
        <f>SUM(F13:F264)</f>
        <v>0</v>
      </c>
    </row>
    <row r="266" spans="1:6" ht="17.25" thickTop="1"/>
  </sheetData>
  <sheetProtection selectLockedCells="1" selectUnlockedCells="1"/>
  <mergeCells count="5">
    <mergeCell ref="A4:F4"/>
    <mergeCell ref="A5:F5"/>
    <mergeCell ref="A6:F6"/>
    <mergeCell ref="A7:F7"/>
    <mergeCell ref="A8:F8"/>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B/4.0 STAVBNO POHIŠTVO</oddHead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sheetPr>
  <dimension ref="A1:G46"/>
  <sheetViews>
    <sheetView view="pageBreakPreview" topLeftCell="A34" zoomScaleSheetLayoutView="100" workbookViewId="0">
      <selection activeCell="E41" sqref="E41:E43"/>
    </sheetView>
  </sheetViews>
  <sheetFormatPr defaultRowHeight="16.5"/>
  <cols>
    <col min="1" max="1" width="7.140625" style="50" customWidth="1"/>
    <col min="2" max="2" width="39.42578125" style="1" customWidth="1"/>
    <col min="3" max="3" width="8.28515625" style="1" customWidth="1"/>
    <col min="4" max="4" width="9.7109375" style="1" customWidth="1"/>
    <col min="5" max="5" width="12.42578125" style="1" customWidth="1"/>
    <col min="6" max="6" width="13.28515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9.7109375" style="1" customWidth="1"/>
    <col min="261" max="261" width="12.42578125" style="1" customWidth="1"/>
    <col min="262" max="262" width="13.28515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9.7109375" style="1" customWidth="1"/>
    <col min="517" max="517" width="12.42578125" style="1" customWidth="1"/>
    <col min="518" max="518" width="13.28515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9.7109375" style="1" customWidth="1"/>
    <col min="773" max="773" width="12.42578125" style="1" customWidth="1"/>
    <col min="774" max="774" width="13.28515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9.7109375" style="1" customWidth="1"/>
    <col min="1029" max="1029" width="12.42578125" style="1" customWidth="1"/>
    <col min="1030" max="1030" width="13.28515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9.7109375" style="1" customWidth="1"/>
    <col min="1285" max="1285" width="12.42578125" style="1" customWidth="1"/>
    <col min="1286" max="1286" width="13.28515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9.7109375" style="1" customWidth="1"/>
    <col min="1541" max="1541" width="12.42578125" style="1" customWidth="1"/>
    <col min="1542" max="1542" width="13.28515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9.7109375" style="1" customWidth="1"/>
    <col min="1797" max="1797" width="12.42578125" style="1" customWidth="1"/>
    <col min="1798" max="1798" width="13.28515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9.7109375" style="1" customWidth="1"/>
    <col min="2053" max="2053" width="12.42578125" style="1" customWidth="1"/>
    <col min="2054" max="2054" width="13.28515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9.7109375" style="1" customWidth="1"/>
    <col min="2309" max="2309" width="12.42578125" style="1" customWidth="1"/>
    <col min="2310" max="2310" width="13.28515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9.7109375" style="1" customWidth="1"/>
    <col min="2565" max="2565" width="12.42578125" style="1" customWidth="1"/>
    <col min="2566" max="2566" width="13.28515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9.7109375" style="1" customWidth="1"/>
    <col min="2821" max="2821" width="12.42578125" style="1" customWidth="1"/>
    <col min="2822" max="2822" width="13.28515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9.7109375" style="1" customWidth="1"/>
    <col min="3077" max="3077" width="12.42578125" style="1" customWidth="1"/>
    <col min="3078" max="3078" width="13.28515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9.7109375" style="1" customWidth="1"/>
    <col min="3333" max="3333" width="12.42578125" style="1" customWidth="1"/>
    <col min="3334" max="3334" width="13.28515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9.7109375" style="1" customWidth="1"/>
    <col min="3589" max="3589" width="12.42578125" style="1" customWidth="1"/>
    <col min="3590" max="3590" width="13.28515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9.7109375" style="1" customWidth="1"/>
    <col min="3845" max="3845" width="12.42578125" style="1" customWidth="1"/>
    <col min="3846" max="3846" width="13.28515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9.7109375" style="1" customWidth="1"/>
    <col min="4101" max="4101" width="12.42578125" style="1" customWidth="1"/>
    <col min="4102" max="4102" width="13.28515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9.7109375" style="1" customWidth="1"/>
    <col min="4357" max="4357" width="12.42578125" style="1" customWidth="1"/>
    <col min="4358" max="4358" width="13.28515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9.7109375" style="1" customWidth="1"/>
    <col min="4613" max="4613" width="12.42578125" style="1" customWidth="1"/>
    <col min="4614" max="4614" width="13.28515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9.7109375" style="1" customWidth="1"/>
    <col min="4869" max="4869" width="12.42578125" style="1" customWidth="1"/>
    <col min="4870" max="4870" width="13.28515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9.7109375" style="1" customWidth="1"/>
    <col min="5125" max="5125" width="12.42578125" style="1" customWidth="1"/>
    <col min="5126" max="5126" width="13.28515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9.7109375" style="1" customWidth="1"/>
    <col min="5381" max="5381" width="12.42578125" style="1" customWidth="1"/>
    <col min="5382" max="5382" width="13.28515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9.7109375" style="1" customWidth="1"/>
    <col min="5637" max="5637" width="12.42578125" style="1" customWidth="1"/>
    <col min="5638" max="5638" width="13.28515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9.7109375" style="1" customWidth="1"/>
    <col min="5893" max="5893" width="12.42578125" style="1" customWidth="1"/>
    <col min="5894" max="5894" width="13.28515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9.7109375" style="1" customWidth="1"/>
    <col min="6149" max="6149" width="12.42578125" style="1" customWidth="1"/>
    <col min="6150" max="6150" width="13.28515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9.7109375" style="1" customWidth="1"/>
    <col min="6405" max="6405" width="12.42578125" style="1" customWidth="1"/>
    <col min="6406" max="6406" width="13.28515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9.7109375" style="1" customWidth="1"/>
    <col min="6661" max="6661" width="12.42578125" style="1" customWidth="1"/>
    <col min="6662" max="6662" width="13.28515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9.7109375" style="1" customWidth="1"/>
    <col min="6917" max="6917" width="12.42578125" style="1" customWidth="1"/>
    <col min="6918" max="6918" width="13.28515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9.7109375" style="1" customWidth="1"/>
    <col min="7173" max="7173" width="12.42578125" style="1" customWidth="1"/>
    <col min="7174" max="7174" width="13.28515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9.7109375" style="1" customWidth="1"/>
    <col min="7429" max="7429" width="12.42578125" style="1" customWidth="1"/>
    <col min="7430" max="7430" width="13.28515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9.7109375" style="1" customWidth="1"/>
    <col min="7685" max="7685" width="12.42578125" style="1" customWidth="1"/>
    <col min="7686" max="7686" width="13.28515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9.7109375" style="1" customWidth="1"/>
    <col min="7941" max="7941" width="12.42578125" style="1" customWidth="1"/>
    <col min="7942" max="7942" width="13.28515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9.7109375" style="1" customWidth="1"/>
    <col min="8197" max="8197" width="12.42578125" style="1" customWidth="1"/>
    <col min="8198" max="8198" width="13.28515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9.7109375" style="1" customWidth="1"/>
    <col min="8453" max="8453" width="12.42578125" style="1" customWidth="1"/>
    <col min="8454" max="8454" width="13.28515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9.7109375" style="1" customWidth="1"/>
    <col min="8709" max="8709" width="12.42578125" style="1" customWidth="1"/>
    <col min="8710" max="8710" width="13.28515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9.7109375" style="1" customWidth="1"/>
    <col min="8965" max="8965" width="12.42578125" style="1" customWidth="1"/>
    <col min="8966" max="8966" width="13.28515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9.7109375" style="1" customWidth="1"/>
    <col min="9221" max="9221" width="12.42578125" style="1" customWidth="1"/>
    <col min="9222" max="9222" width="13.28515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9.7109375" style="1" customWidth="1"/>
    <col min="9477" max="9477" width="12.42578125" style="1" customWidth="1"/>
    <col min="9478" max="9478" width="13.28515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9.7109375" style="1" customWidth="1"/>
    <col min="9733" max="9733" width="12.42578125" style="1" customWidth="1"/>
    <col min="9734" max="9734" width="13.28515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9.7109375" style="1" customWidth="1"/>
    <col min="9989" max="9989" width="12.42578125" style="1" customWidth="1"/>
    <col min="9990" max="9990" width="13.28515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9.7109375" style="1" customWidth="1"/>
    <col min="10245" max="10245" width="12.42578125" style="1" customWidth="1"/>
    <col min="10246" max="10246" width="13.28515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9.7109375" style="1" customWidth="1"/>
    <col min="10501" max="10501" width="12.42578125" style="1" customWidth="1"/>
    <col min="10502" max="10502" width="13.28515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9.7109375" style="1" customWidth="1"/>
    <col min="10757" max="10757" width="12.42578125" style="1" customWidth="1"/>
    <col min="10758" max="10758" width="13.28515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9.7109375" style="1" customWidth="1"/>
    <col min="11013" max="11013" width="12.42578125" style="1" customWidth="1"/>
    <col min="11014" max="11014" width="13.28515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9.7109375" style="1" customWidth="1"/>
    <col min="11269" max="11269" width="12.42578125" style="1" customWidth="1"/>
    <col min="11270" max="11270" width="13.28515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9.7109375" style="1" customWidth="1"/>
    <col min="11525" max="11525" width="12.42578125" style="1" customWidth="1"/>
    <col min="11526" max="11526" width="13.28515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9.7109375" style="1" customWidth="1"/>
    <col min="11781" max="11781" width="12.42578125" style="1" customWidth="1"/>
    <col min="11782" max="11782" width="13.28515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9.7109375" style="1" customWidth="1"/>
    <col min="12037" max="12037" width="12.42578125" style="1" customWidth="1"/>
    <col min="12038" max="12038" width="13.28515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9.7109375" style="1" customWidth="1"/>
    <col min="12293" max="12293" width="12.42578125" style="1" customWidth="1"/>
    <col min="12294" max="12294" width="13.28515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9.7109375" style="1" customWidth="1"/>
    <col min="12549" max="12549" width="12.42578125" style="1" customWidth="1"/>
    <col min="12550" max="12550" width="13.28515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9.7109375" style="1" customWidth="1"/>
    <col min="12805" max="12805" width="12.42578125" style="1" customWidth="1"/>
    <col min="12806" max="12806" width="13.28515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9.7109375" style="1" customWidth="1"/>
    <col min="13061" max="13061" width="12.42578125" style="1" customWidth="1"/>
    <col min="13062" max="13062" width="13.28515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9.7109375" style="1" customWidth="1"/>
    <col min="13317" max="13317" width="12.42578125" style="1" customWidth="1"/>
    <col min="13318" max="13318" width="13.28515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9.7109375" style="1" customWidth="1"/>
    <col min="13573" max="13573" width="12.42578125" style="1" customWidth="1"/>
    <col min="13574" max="13574" width="13.28515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9.7109375" style="1" customWidth="1"/>
    <col min="13829" max="13829" width="12.42578125" style="1" customWidth="1"/>
    <col min="13830" max="13830" width="13.28515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9.7109375" style="1" customWidth="1"/>
    <col min="14085" max="14085" width="12.42578125" style="1" customWidth="1"/>
    <col min="14086" max="14086" width="13.28515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9.7109375" style="1" customWidth="1"/>
    <col min="14341" max="14341" width="12.42578125" style="1" customWidth="1"/>
    <col min="14342" max="14342" width="13.28515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9.7109375" style="1" customWidth="1"/>
    <col min="14597" max="14597" width="12.42578125" style="1" customWidth="1"/>
    <col min="14598" max="14598" width="13.28515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9.7109375" style="1" customWidth="1"/>
    <col min="14853" max="14853" width="12.42578125" style="1" customWidth="1"/>
    <col min="14854" max="14854" width="13.28515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9.7109375" style="1" customWidth="1"/>
    <col min="15109" max="15109" width="12.42578125" style="1" customWidth="1"/>
    <col min="15110" max="15110" width="13.28515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9.7109375" style="1" customWidth="1"/>
    <col min="15365" max="15365" width="12.42578125" style="1" customWidth="1"/>
    <col min="15366" max="15366" width="13.28515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9.7109375" style="1" customWidth="1"/>
    <col min="15621" max="15621" width="12.42578125" style="1" customWidth="1"/>
    <col min="15622" max="15622" width="13.28515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9.7109375" style="1" customWidth="1"/>
    <col min="15877" max="15877" width="12.42578125" style="1" customWidth="1"/>
    <col min="15878" max="15878" width="13.28515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9.7109375" style="1" customWidth="1"/>
    <col min="16133" max="16133" width="12.42578125" style="1" customWidth="1"/>
    <col min="16134" max="16134" width="13.28515625" style="1" customWidth="1"/>
    <col min="16135" max="16139" width="9.140625" style="1"/>
    <col min="16140" max="16140" width="7.140625" style="1" customWidth="1"/>
    <col min="16141" max="16384" width="9.140625" style="1"/>
  </cols>
  <sheetData>
    <row r="1" spans="1:6">
      <c r="A1" s="79" t="s">
        <v>809</v>
      </c>
      <c r="B1" s="27" t="s">
        <v>810</v>
      </c>
    </row>
    <row r="2" spans="1:6">
      <c r="A2" s="79"/>
      <c r="B2" s="27"/>
    </row>
    <row r="3" spans="1:6" s="111" customFormat="1" ht="15">
      <c r="A3" s="245" t="s">
        <v>811</v>
      </c>
      <c r="B3" s="246"/>
      <c r="C3" s="247"/>
      <c r="D3" s="248"/>
      <c r="E3" s="247"/>
      <c r="F3" s="269"/>
    </row>
    <row r="4" spans="1:6" s="270" customFormat="1" ht="16.5" customHeight="1">
      <c r="A4" s="1248" t="s">
        <v>812</v>
      </c>
      <c r="B4" s="1249"/>
      <c r="C4" s="1249"/>
      <c r="D4" s="1249"/>
      <c r="E4" s="1249"/>
      <c r="F4" s="1250"/>
    </row>
    <row r="5" spans="1:6" s="271" customFormat="1" ht="14.25" customHeight="1">
      <c r="A5" s="1251" t="s">
        <v>813</v>
      </c>
      <c r="B5" s="1252"/>
      <c r="C5" s="1252"/>
      <c r="D5" s="1252"/>
      <c r="E5" s="1252"/>
      <c r="F5" s="1253"/>
    </row>
    <row r="6" spans="1:6" s="271" customFormat="1" ht="74.25" customHeight="1">
      <c r="A6" s="1254" t="s">
        <v>814</v>
      </c>
      <c r="B6" s="1255"/>
      <c r="C6" s="1255"/>
      <c r="D6" s="1255"/>
      <c r="E6" s="1255"/>
      <c r="F6" s="1256"/>
    </row>
    <row r="7" spans="1:6">
      <c r="A7" s="79"/>
      <c r="B7" s="27"/>
    </row>
    <row r="9" spans="1:6" s="27" customFormat="1" ht="17.25" thickBot="1">
      <c r="A9" s="80"/>
      <c r="B9" s="81" t="s">
        <v>74</v>
      </c>
      <c r="C9" s="82" t="s">
        <v>75</v>
      </c>
      <c r="D9" s="82" t="s">
        <v>76</v>
      </c>
      <c r="E9" s="82" t="s">
        <v>77</v>
      </c>
      <c r="F9" s="117" t="s">
        <v>78</v>
      </c>
    </row>
    <row r="10" spans="1:6" ht="17.25" thickTop="1"/>
    <row r="11" spans="1:6" ht="114.75">
      <c r="B11" s="272" t="s">
        <v>815</v>
      </c>
    </row>
    <row r="13" spans="1:6" s="150" customFormat="1" ht="108" customHeight="1">
      <c r="A13" s="119" t="s">
        <v>816</v>
      </c>
      <c r="B13" s="48" t="s">
        <v>817</v>
      </c>
      <c r="C13" s="86" t="s">
        <v>128</v>
      </c>
      <c r="D13" s="146">
        <v>42.33</v>
      </c>
      <c r="E13" s="88"/>
      <c r="F13" s="139">
        <f>E13*D13</f>
        <v>0</v>
      </c>
    </row>
    <row r="14" spans="1:6" s="150" customFormat="1" ht="12.75">
      <c r="A14" s="119"/>
      <c r="B14" s="48"/>
      <c r="C14" s="86"/>
      <c r="D14" s="146"/>
      <c r="E14" s="88"/>
      <c r="F14" s="139"/>
    </row>
    <row r="15" spans="1:6" s="150" customFormat="1" ht="96" customHeight="1">
      <c r="A15" s="119" t="s">
        <v>818</v>
      </c>
      <c r="B15" s="48" t="s">
        <v>819</v>
      </c>
      <c r="C15" s="86" t="s">
        <v>128</v>
      </c>
      <c r="D15" s="146">
        <v>19.149999999999999</v>
      </c>
      <c r="E15" s="88"/>
      <c r="F15" s="139">
        <f>E15*D15</f>
        <v>0</v>
      </c>
    </row>
    <row r="16" spans="1:6" s="150" customFormat="1" ht="12.75">
      <c r="A16" s="119"/>
      <c r="B16" s="48"/>
      <c r="C16" s="86"/>
      <c r="D16" s="146"/>
      <c r="E16" s="88"/>
      <c r="F16" s="139"/>
    </row>
    <row r="17" spans="1:7" s="150" customFormat="1" ht="96" customHeight="1">
      <c r="A17" s="119" t="s">
        <v>820</v>
      </c>
      <c r="B17" s="48" t="s">
        <v>821</v>
      </c>
      <c r="C17" s="86" t="s">
        <v>128</v>
      </c>
      <c r="D17" s="146">
        <v>94.91</v>
      </c>
      <c r="E17" s="88"/>
      <c r="F17" s="139">
        <f>E17*D17</f>
        <v>0</v>
      </c>
    </row>
    <row r="18" spans="1:7" s="150" customFormat="1" ht="12.75">
      <c r="A18" s="119"/>
      <c r="B18" s="48"/>
      <c r="C18" s="86"/>
      <c r="D18" s="146"/>
      <c r="E18" s="88"/>
      <c r="F18" s="139"/>
    </row>
    <row r="19" spans="1:7" s="150" customFormat="1" ht="110.25" customHeight="1">
      <c r="A19" s="119" t="s">
        <v>822</v>
      </c>
      <c r="B19" s="48" t="s">
        <v>823</v>
      </c>
      <c r="C19" s="86" t="s">
        <v>128</v>
      </c>
      <c r="D19" s="146">
        <v>169.68</v>
      </c>
      <c r="E19" s="88"/>
      <c r="F19" s="139">
        <f>E19*D19</f>
        <v>0</v>
      </c>
    </row>
    <row r="20" spans="1:7" s="150" customFormat="1" ht="12.75">
      <c r="A20" s="119"/>
      <c r="B20" s="48"/>
      <c r="C20" s="86"/>
      <c r="D20" s="146"/>
      <c r="E20" s="88"/>
      <c r="F20" s="139"/>
    </row>
    <row r="21" spans="1:7" s="150" customFormat="1" ht="94.5" customHeight="1">
      <c r="A21" s="119" t="s">
        <v>824</v>
      </c>
      <c r="B21" s="48" t="s">
        <v>825</v>
      </c>
      <c r="C21" s="86" t="s">
        <v>128</v>
      </c>
      <c r="D21" s="146">
        <v>353.76</v>
      </c>
      <c r="E21" s="88"/>
      <c r="F21" s="139">
        <f>E21*D21</f>
        <v>0</v>
      </c>
    </row>
    <row r="22" spans="1:7" s="150" customFormat="1" ht="12.75">
      <c r="A22" s="119"/>
      <c r="B22" s="48"/>
      <c r="C22" s="86"/>
      <c r="D22" s="146"/>
      <c r="E22" s="88"/>
      <c r="F22" s="139"/>
    </row>
    <row r="23" spans="1:7" s="150" customFormat="1" ht="108" customHeight="1">
      <c r="A23" s="119" t="s">
        <v>826</v>
      </c>
      <c r="B23" s="48" t="s">
        <v>827</v>
      </c>
      <c r="C23" s="86" t="s">
        <v>128</v>
      </c>
      <c r="D23" s="146">
        <v>12.15</v>
      </c>
      <c r="E23" s="88"/>
      <c r="F23" s="139">
        <f>E23*D23</f>
        <v>0</v>
      </c>
    </row>
    <row r="24" spans="1:7" s="150" customFormat="1" ht="12.75">
      <c r="A24" s="119"/>
      <c r="B24" s="48"/>
      <c r="C24" s="86"/>
      <c r="D24" s="146"/>
      <c r="E24" s="88"/>
      <c r="F24" s="139"/>
    </row>
    <row r="25" spans="1:7" s="150" customFormat="1" ht="96" customHeight="1">
      <c r="A25" s="119" t="s">
        <v>828</v>
      </c>
      <c r="B25" s="48" t="s">
        <v>819</v>
      </c>
      <c r="C25" s="86" t="s">
        <v>128</v>
      </c>
      <c r="D25" s="146">
        <v>6.44</v>
      </c>
      <c r="E25" s="88"/>
      <c r="F25" s="139">
        <f>E25*D25</f>
        <v>0</v>
      </c>
    </row>
    <row r="26" spans="1:7" s="150" customFormat="1">
      <c r="A26" s="119"/>
      <c r="B26" s="48"/>
      <c r="C26" s="86"/>
      <c r="D26" s="146"/>
      <c r="E26" s="88"/>
      <c r="F26" s="139"/>
      <c r="G26" s="109"/>
    </row>
    <row r="27" spans="1:7" s="150" customFormat="1" ht="85.5" customHeight="1">
      <c r="A27" s="119" t="s">
        <v>829</v>
      </c>
      <c r="B27" s="48" t="s">
        <v>830</v>
      </c>
      <c r="C27" s="86" t="s">
        <v>128</v>
      </c>
      <c r="D27" s="146">
        <v>65.959999999999994</v>
      </c>
      <c r="E27" s="88"/>
      <c r="F27" s="139">
        <f>E27*D27</f>
        <v>0</v>
      </c>
    </row>
    <row r="28" spans="1:7" s="150" customFormat="1" ht="12.75">
      <c r="A28" s="119"/>
      <c r="B28" s="48"/>
      <c r="C28" s="86"/>
      <c r="D28" s="146"/>
      <c r="E28" s="88"/>
      <c r="F28" s="139"/>
    </row>
    <row r="29" spans="1:7" s="150" customFormat="1" ht="66.75" customHeight="1">
      <c r="A29" s="119" t="s">
        <v>831</v>
      </c>
      <c r="B29" s="48" t="s">
        <v>832</v>
      </c>
      <c r="C29" s="86" t="s">
        <v>128</v>
      </c>
      <c r="D29" s="146">
        <v>30.64</v>
      </c>
      <c r="E29" s="88"/>
      <c r="F29" s="139">
        <f>E29*D29</f>
        <v>0</v>
      </c>
    </row>
    <row r="30" spans="1:7" s="150" customFormat="1">
      <c r="A30" s="119"/>
      <c r="B30" s="48"/>
      <c r="C30" s="86"/>
      <c r="D30" s="146"/>
      <c r="E30" s="88"/>
      <c r="F30" s="139"/>
      <c r="G30" s="109"/>
    </row>
    <row r="31" spans="1:7" s="150" customFormat="1" ht="69" customHeight="1">
      <c r="A31" s="119" t="s">
        <v>833</v>
      </c>
      <c r="B31" s="48" t="s">
        <v>834</v>
      </c>
      <c r="C31" s="86" t="s">
        <v>128</v>
      </c>
      <c r="D31" s="146">
        <v>149</v>
      </c>
      <c r="E31" s="88"/>
      <c r="F31" s="139">
        <f>E31*D31</f>
        <v>0</v>
      </c>
    </row>
    <row r="32" spans="1:7" s="150" customFormat="1" ht="12.75">
      <c r="A32" s="119"/>
      <c r="B32" s="48"/>
      <c r="C32" s="86"/>
      <c r="D32" s="146"/>
      <c r="E32" s="88"/>
      <c r="F32" s="139"/>
    </row>
    <row r="33" spans="1:7" ht="83.25" customHeight="1">
      <c r="A33" s="119" t="s">
        <v>835</v>
      </c>
      <c r="B33" s="48" t="s">
        <v>836</v>
      </c>
      <c r="C33" s="86" t="s">
        <v>128</v>
      </c>
      <c r="D33" s="146">
        <v>357.8</v>
      </c>
      <c r="E33" s="88"/>
      <c r="F33" s="139">
        <f>E33*D33</f>
        <v>0</v>
      </c>
    </row>
    <row r="34" spans="1:7" s="150" customFormat="1">
      <c r="A34" s="119"/>
      <c r="B34" s="48"/>
      <c r="C34" s="86"/>
      <c r="D34" s="146"/>
      <c r="E34" s="88"/>
      <c r="F34" s="139"/>
      <c r="G34" s="109"/>
    </row>
    <row r="35" spans="1:7" s="150" customFormat="1" ht="71.25" customHeight="1">
      <c r="A35" s="119" t="s">
        <v>837</v>
      </c>
      <c r="B35" s="48" t="s">
        <v>838</v>
      </c>
      <c r="C35" s="86" t="s">
        <v>128</v>
      </c>
      <c r="D35" s="146">
        <v>566.66</v>
      </c>
      <c r="E35" s="88"/>
      <c r="F35" s="139">
        <f>E35*D35</f>
        <v>0</v>
      </c>
      <c r="G35" s="1"/>
    </row>
    <row r="36" spans="1:7" s="150" customFormat="1">
      <c r="A36" s="119"/>
      <c r="B36" s="48"/>
      <c r="C36" s="86"/>
      <c r="D36" s="146"/>
      <c r="E36" s="88"/>
      <c r="F36" s="139"/>
      <c r="G36" s="109"/>
    </row>
    <row r="37" spans="1:7" s="150" customFormat="1" ht="82.5" customHeight="1">
      <c r="A37" s="119" t="s">
        <v>839</v>
      </c>
      <c r="B37" s="48" t="s">
        <v>840</v>
      </c>
      <c r="C37" s="86" t="s">
        <v>128</v>
      </c>
      <c r="D37" s="146">
        <v>35.46</v>
      </c>
      <c r="E37" s="88"/>
      <c r="F37" s="139">
        <f>E37*D37</f>
        <v>0</v>
      </c>
      <c r="G37" s="109"/>
    </row>
    <row r="38" spans="1:7" s="150" customFormat="1">
      <c r="A38" s="119"/>
      <c r="B38" s="48"/>
      <c r="C38" s="86"/>
      <c r="D38" s="146"/>
      <c r="E38" s="88"/>
      <c r="F38" s="139"/>
      <c r="G38" s="109"/>
    </row>
    <row r="39" spans="1:7" s="150" customFormat="1" ht="80.25" customHeight="1">
      <c r="A39" s="119" t="s">
        <v>841</v>
      </c>
      <c r="B39" s="48" t="s">
        <v>842</v>
      </c>
      <c r="C39" s="86" t="s">
        <v>128</v>
      </c>
      <c r="D39" s="146">
        <v>4.04</v>
      </c>
      <c r="E39" s="88"/>
      <c r="F39" s="139">
        <f>E39*D39</f>
        <v>0</v>
      </c>
      <c r="G39" s="109"/>
    </row>
    <row r="40" spans="1:7" s="150" customFormat="1">
      <c r="A40" s="119"/>
      <c r="B40" s="48"/>
      <c r="C40" s="86"/>
      <c r="D40" s="146"/>
      <c r="E40" s="88"/>
      <c r="F40" s="139"/>
      <c r="G40" s="109"/>
    </row>
    <row r="41" spans="1:7" s="150" customFormat="1" ht="85.5" customHeight="1">
      <c r="A41" s="119" t="s">
        <v>843</v>
      </c>
      <c r="B41" s="48" t="s">
        <v>840</v>
      </c>
      <c r="C41" s="86" t="s">
        <v>128</v>
      </c>
      <c r="D41" s="146">
        <v>55.27</v>
      </c>
      <c r="E41" s="88"/>
      <c r="F41" s="139">
        <f>E41*D41</f>
        <v>0</v>
      </c>
      <c r="G41" s="109"/>
    </row>
    <row r="42" spans="1:7" s="150" customFormat="1">
      <c r="A42" s="119"/>
      <c r="B42" s="48"/>
      <c r="C42" s="86"/>
      <c r="D42" s="146"/>
      <c r="E42" s="88"/>
      <c r="F42" s="139"/>
      <c r="G42" s="109"/>
    </row>
    <row r="43" spans="1:7" s="150" customFormat="1" ht="84" customHeight="1">
      <c r="A43" s="119" t="s">
        <v>844</v>
      </c>
      <c r="B43" s="48" t="s">
        <v>845</v>
      </c>
      <c r="C43" s="86" t="s">
        <v>123</v>
      </c>
      <c r="D43" s="146">
        <v>24.3</v>
      </c>
      <c r="E43" s="88"/>
      <c r="F43" s="139">
        <f>E43*D43</f>
        <v>0</v>
      </c>
      <c r="G43" s="109"/>
    </row>
    <row r="44" spans="1:7" s="120" customFormat="1" ht="18.75" customHeight="1" thickBot="1">
      <c r="A44" s="268"/>
      <c r="B44" s="141"/>
      <c r="C44" s="121"/>
      <c r="D44" s="122"/>
      <c r="E44" s="124"/>
      <c r="F44" s="125"/>
    </row>
    <row r="45" spans="1:7" s="27" customFormat="1" ht="17.25" thickBot="1">
      <c r="A45" s="103"/>
      <c r="B45" s="104" t="s">
        <v>810</v>
      </c>
      <c r="C45" s="105"/>
      <c r="D45" s="106"/>
      <c r="E45" s="107"/>
      <c r="F45" s="127">
        <f>SUM(F10:F44)</f>
        <v>0</v>
      </c>
    </row>
    <row r="46" spans="1:7" ht="17.25" thickTop="1"/>
  </sheetData>
  <sheetProtection selectLockedCells="1" selectUnlockedCells="1"/>
  <mergeCells count="3">
    <mergeCell ref="A4:F4"/>
    <mergeCell ref="A5:F5"/>
    <mergeCell ref="A6:F6"/>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B/5.0 ESTRIH</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sheetPr>
  <dimension ref="A1:G19"/>
  <sheetViews>
    <sheetView view="pageBreakPreview" zoomScaleSheetLayoutView="100" workbookViewId="0">
      <selection activeCell="E12" sqref="E12:E17"/>
    </sheetView>
  </sheetViews>
  <sheetFormatPr defaultRowHeight="16.5"/>
  <cols>
    <col min="1" max="1" width="7.140625" style="50" customWidth="1"/>
    <col min="2" max="2" width="39.42578125" style="277" customWidth="1"/>
    <col min="3" max="3" width="8.28515625" style="1" customWidth="1"/>
    <col min="4" max="4" width="11.42578125" style="1" customWidth="1"/>
    <col min="5" max="5" width="11.5703125" style="1" customWidth="1"/>
    <col min="6" max="6" width="12.710937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1.42578125" style="1" customWidth="1"/>
    <col min="261" max="261" width="11.5703125" style="1" customWidth="1"/>
    <col min="262" max="262" width="12.710937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1.42578125" style="1" customWidth="1"/>
    <col min="517" max="517" width="11.5703125" style="1" customWidth="1"/>
    <col min="518" max="518" width="12.710937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1.42578125" style="1" customWidth="1"/>
    <col min="773" max="773" width="11.5703125" style="1" customWidth="1"/>
    <col min="774" max="774" width="12.710937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1.42578125" style="1" customWidth="1"/>
    <col min="1029" max="1029" width="11.5703125" style="1" customWidth="1"/>
    <col min="1030" max="1030" width="12.710937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1.42578125" style="1" customWidth="1"/>
    <col min="1285" max="1285" width="11.5703125" style="1" customWidth="1"/>
    <col min="1286" max="1286" width="12.710937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1.42578125" style="1" customWidth="1"/>
    <col min="1541" max="1541" width="11.5703125" style="1" customWidth="1"/>
    <col min="1542" max="1542" width="12.710937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1.42578125" style="1" customWidth="1"/>
    <col min="1797" max="1797" width="11.5703125" style="1" customWidth="1"/>
    <col min="1798" max="1798" width="12.710937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1.42578125" style="1" customWidth="1"/>
    <col min="2053" max="2053" width="11.5703125" style="1" customWidth="1"/>
    <col min="2054" max="2054" width="12.710937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1.42578125" style="1" customWidth="1"/>
    <col min="2309" max="2309" width="11.5703125" style="1" customWidth="1"/>
    <col min="2310" max="2310" width="12.710937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1.42578125" style="1" customWidth="1"/>
    <col min="2565" max="2565" width="11.5703125" style="1" customWidth="1"/>
    <col min="2566" max="2566" width="12.710937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1.42578125" style="1" customWidth="1"/>
    <col min="2821" max="2821" width="11.5703125" style="1" customWidth="1"/>
    <col min="2822" max="2822" width="12.710937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1.42578125" style="1" customWidth="1"/>
    <col min="3077" max="3077" width="11.5703125" style="1" customWidth="1"/>
    <col min="3078" max="3078" width="12.710937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1.42578125" style="1" customWidth="1"/>
    <col min="3333" max="3333" width="11.5703125" style="1" customWidth="1"/>
    <col min="3334" max="3334" width="12.710937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1.42578125" style="1" customWidth="1"/>
    <col min="3589" max="3589" width="11.5703125" style="1" customWidth="1"/>
    <col min="3590" max="3590" width="12.710937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1.42578125" style="1" customWidth="1"/>
    <col min="3845" max="3845" width="11.5703125" style="1" customWidth="1"/>
    <col min="3846" max="3846" width="12.710937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1.42578125" style="1" customWidth="1"/>
    <col min="4101" max="4101" width="11.5703125" style="1" customWidth="1"/>
    <col min="4102" max="4102" width="12.710937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1.42578125" style="1" customWidth="1"/>
    <col min="4357" max="4357" width="11.5703125" style="1" customWidth="1"/>
    <col min="4358" max="4358" width="12.710937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1.42578125" style="1" customWidth="1"/>
    <col min="4613" max="4613" width="11.5703125" style="1" customWidth="1"/>
    <col min="4614" max="4614" width="12.710937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1.42578125" style="1" customWidth="1"/>
    <col min="4869" max="4869" width="11.5703125" style="1" customWidth="1"/>
    <col min="4870" max="4870" width="12.710937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1.42578125" style="1" customWidth="1"/>
    <col min="5125" max="5125" width="11.5703125" style="1" customWidth="1"/>
    <col min="5126" max="5126" width="12.710937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1.42578125" style="1" customWidth="1"/>
    <col min="5381" max="5381" width="11.5703125" style="1" customWidth="1"/>
    <col min="5382" max="5382" width="12.710937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1.42578125" style="1" customWidth="1"/>
    <col min="5637" max="5637" width="11.5703125" style="1" customWidth="1"/>
    <col min="5638" max="5638" width="12.710937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1.42578125" style="1" customWidth="1"/>
    <col min="5893" max="5893" width="11.5703125" style="1" customWidth="1"/>
    <col min="5894" max="5894" width="12.710937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1.42578125" style="1" customWidth="1"/>
    <col min="6149" max="6149" width="11.5703125" style="1" customWidth="1"/>
    <col min="6150" max="6150" width="12.710937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1.42578125" style="1" customWidth="1"/>
    <col min="6405" max="6405" width="11.5703125" style="1" customWidth="1"/>
    <col min="6406" max="6406" width="12.710937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1.42578125" style="1" customWidth="1"/>
    <col min="6661" max="6661" width="11.5703125" style="1" customWidth="1"/>
    <col min="6662" max="6662" width="12.710937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1.42578125" style="1" customWidth="1"/>
    <col min="6917" max="6917" width="11.5703125" style="1" customWidth="1"/>
    <col min="6918" max="6918" width="12.710937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1.42578125" style="1" customWidth="1"/>
    <col min="7173" max="7173" width="11.5703125" style="1" customWidth="1"/>
    <col min="7174" max="7174" width="12.710937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1.42578125" style="1" customWidth="1"/>
    <col min="7429" max="7429" width="11.5703125" style="1" customWidth="1"/>
    <col min="7430" max="7430" width="12.710937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1.42578125" style="1" customWidth="1"/>
    <col min="7685" max="7685" width="11.5703125" style="1" customWidth="1"/>
    <col min="7686" max="7686" width="12.710937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1.42578125" style="1" customWidth="1"/>
    <col min="7941" max="7941" width="11.5703125" style="1" customWidth="1"/>
    <col min="7942" max="7942" width="12.710937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1.42578125" style="1" customWidth="1"/>
    <col min="8197" max="8197" width="11.5703125" style="1" customWidth="1"/>
    <col min="8198" max="8198" width="12.710937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1.42578125" style="1" customWidth="1"/>
    <col min="8453" max="8453" width="11.5703125" style="1" customWidth="1"/>
    <col min="8454" max="8454" width="12.710937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1.42578125" style="1" customWidth="1"/>
    <col min="8709" max="8709" width="11.5703125" style="1" customWidth="1"/>
    <col min="8710" max="8710" width="12.710937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1.42578125" style="1" customWidth="1"/>
    <col min="8965" max="8965" width="11.5703125" style="1" customWidth="1"/>
    <col min="8966" max="8966" width="12.710937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1.42578125" style="1" customWidth="1"/>
    <col min="9221" max="9221" width="11.5703125" style="1" customWidth="1"/>
    <col min="9222" max="9222" width="12.710937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1.42578125" style="1" customWidth="1"/>
    <col min="9477" max="9477" width="11.5703125" style="1" customWidth="1"/>
    <col min="9478" max="9478" width="12.710937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1.42578125" style="1" customWidth="1"/>
    <col min="9733" max="9733" width="11.5703125" style="1" customWidth="1"/>
    <col min="9734" max="9734" width="12.710937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1.42578125" style="1" customWidth="1"/>
    <col min="9989" max="9989" width="11.5703125" style="1" customWidth="1"/>
    <col min="9990" max="9990" width="12.710937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1.42578125" style="1" customWidth="1"/>
    <col min="10245" max="10245" width="11.5703125" style="1" customWidth="1"/>
    <col min="10246" max="10246" width="12.710937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1.42578125" style="1" customWidth="1"/>
    <col min="10501" max="10501" width="11.5703125" style="1" customWidth="1"/>
    <col min="10502" max="10502" width="12.710937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1.42578125" style="1" customWidth="1"/>
    <col min="10757" max="10757" width="11.5703125" style="1" customWidth="1"/>
    <col min="10758" max="10758" width="12.710937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1.42578125" style="1" customWidth="1"/>
    <col min="11013" max="11013" width="11.5703125" style="1" customWidth="1"/>
    <col min="11014" max="11014" width="12.710937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1.42578125" style="1" customWidth="1"/>
    <col min="11269" max="11269" width="11.5703125" style="1" customWidth="1"/>
    <col min="11270" max="11270" width="12.710937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1.42578125" style="1" customWidth="1"/>
    <col min="11525" max="11525" width="11.5703125" style="1" customWidth="1"/>
    <col min="11526" max="11526" width="12.710937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1.42578125" style="1" customWidth="1"/>
    <col min="11781" max="11781" width="11.5703125" style="1" customWidth="1"/>
    <col min="11782" max="11782" width="12.710937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1.42578125" style="1" customWidth="1"/>
    <col min="12037" max="12037" width="11.5703125" style="1" customWidth="1"/>
    <col min="12038" max="12038" width="12.710937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1.42578125" style="1" customWidth="1"/>
    <col min="12293" max="12293" width="11.5703125" style="1" customWidth="1"/>
    <col min="12294" max="12294" width="12.710937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1.42578125" style="1" customWidth="1"/>
    <col min="12549" max="12549" width="11.5703125" style="1" customWidth="1"/>
    <col min="12550" max="12550" width="12.710937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1.42578125" style="1" customWidth="1"/>
    <col min="12805" max="12805" width="11.5703125" style="1" customWidth="1"/>
    <col min="12806" max="12806" width="12.710937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1.42578125" style="1" customWidth="1"/>
    <col min="13061" max="13061" width="11.5703125" style="1" customWidth="1"/>
    <col min="13062" max="13062" width="12.710937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1.42578125" style="1" customWidth="1"/>
    <col min="13317" max="13317" width="11.5703125" style="1" customWidth="1"/>
    <col min="13318" max="13318" width="12.710937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1.42578125" style="1" customWidth="1"/>
    <col min="13573" max="13573" width="11.5703125" style="1" customWidth="1"/>
    <col min="13574" max="13574" width="12.710937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1.42578125" style="1" customWidth="1"/>
    <col min="13829" max="13829" width="11.5703125" style="1" customWidth="1"/>
    <col min="13830" max="13830" width="12.710937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1.42578125" style="1" customWidth="1"/>
    <col min="14085" max="14085" width="11.5703125" style="1" customWidth="1"/>
    <col min="14086" max="14086" width="12.710937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1.42578125" style="1" customWidth="1"/>
    <col min="14341" max="14341" width="11.5703125" style="1" customWidth="1"/>
    <col min="14342" max="14342" width="12.710937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1.42578125" style="1" customWidth="1"/>
    <col min="14597" max="14597" width="11.5703125" style="1" customWidth="1"/>
    <col min="14598" max="14598" width="12.710937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1.42578125" style="1" customWidth="1"/>
    <col min="14853" max="14853" width="11.5703125" style="1" customWidth="1"/>
    <col min="14854" max="14854" width="12.710937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1.42578125" style="1" customWidth="1"/>
    <col min="15109" max="15109" width="11.5703125" style="1" customWidth="1"/>
    <col min="15110" max="15110" width="12.710937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1.42578125" style="1" customWidth="1"/>
    <col min="15365" max="15365" width="11.5703125" style="1" customWidth="1"/>
    <col min="15366" max="15366" width="12.710937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1.42578125" style="1" customWidth="1"/>
    <col min="15621" max="15621" width="11.5703125" style="1" customWidth="1"/>
    <col min="15622" max="15622" width="12.710937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1.42578125" style="1" customWidth="1"/>
    <col min="15877" max="15877" width="11.5703125" style="1" customWidth="1"/>
    <col min="15878" max="15878" width="12.710937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1.42578125" style="1" customWidth="1"/>
    <col min="16133" max="16133" width="11.5703125" style="1" customWidth="1"/>
    <col min="16134" max="16134" width="12.7109375" style="1" customWidth="1"/>
    <col min="16135" max="16139" width="9.140625" style="1"/>
    <col min="16140" max="16140" width="7.140625" style="1" customWidth="1"/>
    <col min="16141" max="16384" width="9.140625" style="1"/>
  </cols>
  <sheetData>
    <row r="1" spans="1:7">
      <c r="A1" s="79" t="s">
        <v>846</v>
      </c>
      <c r="B1" s="273" t="s">
        <v>847</v>
      </c>
    </row>
    <row r="2" spans="1:7">
      <c r="A2" s="79"/>
      <c r="B2" s="273"/>
    </row>
    <row r="3" spans="1:7" s="111" customFormat="1" ht="15">
      <c r="A3" s="129" t="s">
        <v>848</v>
      </c>
      <c r="B3" s="274"/>
      <c r="C3" s="131"/>
      <c r="D3" s="132"/>
      <c r="E3" s="131"/>
      <c r="F3" s="133"/>
    </row>
    <row r="4" spans="1:7" s="275" customFormat="1" ht="15" customHeight="1">
      <c r="A4" s="1213" t="s">
        <v>849</v>
      </c>
      <c r="B4" s="1257"/>
      <c r="C4" s="1257"/>
      <c r="D4" s="1257"/>
      <c r="E4" s="1257"/>
      <c r="F4" s="1258"/>
    </row>
    <row r="5" spans="1:7" s="275" customFormat="1" ht="15" customHeight="1">
      <c r="A5" s="1259" t="s">
        <v>850</v>
      </c>
      <c r="B5" s="1209"/>
      <c r="C5" s="1209"/>
      <c r="D5" s="1209"/>
      <c r="E5" s="1209"/>
      <c r="F5" s="1210"/>
    </row>
    <row r="6" spans="1:7" s="275" customFormat="1" ht="27" customHeight="1">
      <c r="A6" s="1260" t="s">
        <v>851</v>
      </c>
      <c r="B6" s="1211"/>
      <c r="C6" s="1211"/>
      <c r="D6" s="1211"/>
      <c r="E6" s="1211"/>
      <c r="F6" s="1212"/>
    </row>
    <row r="7" spans="1:7">
      <c r="A7" s="79"/>
      <c r="B7" s="273"/>
    </row>
    <row r="9" spans="1:7" s="27" customFormat="1" ht="17.25" thickBot="1">
      <c r="A9" s="80"/>
      <c r="B9" s="276" t="s">
        <v>74</v>
      </c>
      <c r="C9" s="82" t="s">
        <v>75</v>
      </c>
      <c r="D9" s="82" t="s">
        <v>76</v>
      </c>
      <c r="E9" s="82" t="s">
        <v>77</v>
      </c>
      <c r="F9" s="117" t="s">
        <v>78</v>
      </c>
    </row>
    <row r="10" spans="1:7" ht="17.25" thickTop="1"/>
    <row r="11" spans="1:7" s="120" customFormat="1" ht="60" customHeight="1">
      <c r="A11" s="119" t="s">
        <v>852</v>
      </c>
      <c r="B11" s="48" t="s">
        <v>853</v>
      </c>
      <c r="C11" s="86"/>
      <c r="D11" s="146"/>
      <c r="E11" s="88"/>
      <c r="F11" s="139"/>
      <c r="G11" s="109"/>
    </row>
    <row r="12" spans="1:7" s="120" customFormat="1" ht="132" customHeight="1">
      <c r="A12" s="218" t="s">
        <v>378</v>
      </c>
      <c r="B12" s="223" t="s">
        <v>854</v>
      </c>
      <c r="C12" s="86" t="s">
        <v>128</v>
      </c>
      <c r="D12" s="146">
        <v>1578.1</v>
      </c>
      <c r="E12" s="88"/>
      <c r="F12" s="139">
        <f>E12*D12</f>
        <v>0</v>
      </c>
    </row>
    <row r="13" spans="1:7" s="120" customFormat="1" ht="38.25">
      <c r="A13" s="218" t="s">
        <v>472</v>
      </c>
      <c r="B13" s="223" t="s">
        <v>855</v>
      </c>
      <c r="C13" s="86" t="s">
        <v>102</v>
      </c>
      <c r="D13" s="146">
        <v>2051</v>
      </c>
      <c r="E13" s="88"/>
      <c r="F13" s="139">
        <f>E13*D13</f>
        <v>0</v>
      </c>
    </row>
    <row r="15" spans="1:7" s="120" customFormat="1" ht="29.25" customHeight="1">
      <c r="A15" s="119" t="s">
        <v>856</v>
      </c>
      <c r="B15" s="48" t="s">
        <v>857</v>
      </c>
      <c r="C15" s="86" t="s">
        <v>102</v>
      </c>
      <c r="D15" s="146">
        <v>6.8</v>
      </c>
      <c r="E15" s="88"/>
      <c r="F15" s="139">
        <f>E15*D15</f>
        <v>0</v>
      </c>
      <c r="G15" s="109"/>
    </row>
    <row r="16" spans="1:7" s="120" customFormat="1">
      <c r="A16" s="119"/>
      <c r="B16" s="48"/>
      <c r="C16" s="86"/>
      <c r="D16" s="146"/>
      <c r="E16" s="88"/>
      <c r="F16" s="139"/>
      <c r="G16" s="109"/>
    </row>
    <row r="17" spans="1:7" s="120" customFormat="1" ht="25.5">
      <c r="A17" s="946" t="s">
        <v>3378</v>
      </c>
      <c r="B17" s="48" t="s">
        <v>3379</v>
      </c>
      <c r="C17" s="943" t="s">
        <v>102</v>
      </c>
      <c r="D17" s="948">
        <v>10.8</v>
      </c>
      <c r="E17" s="945"/>
      <c r="F17" s="947">
        <f>E17*D17</f>
        <v>0</v>
      </c>
      <c r="G17" s="109"/>
    </row>
    <row r="18" spans="1:7" ht="17.25" thickBot="1"/>
    <row r="19" spans="1:7" s="27" customFormat="1" ht="17.25" thickBot="1">
      <c r="A19" s="103"/>
      <c r="B19" s="278" t="s">
        <v>858</v>
      </c>
      <c r="C19" s="105"/>
      <c r="D19" s="106"/>
      <c r="E19" s="107"/>
      <c r="F19" s="127">
        <f>SUM(F11:F18)</f>
        <v>0</v>
      </c>
    </row>
  </sheetData>
  <sheetProtection selectLockedCells="1" selectUnlockedCells="1"/>
  <mergeCells count="3">
    <mergeCell ref="A4:F4"/>
    <mergeCell ref="A5:F5"/>
    <mergeCell ref="A6:F6"/>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B/6.0 TLAKARSKA DELA</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H35"/>
  <sheetViews>
    <sheetView view="pageBreakPreview" topLeftCell="A28" zoomScaleSheetLayoutView="100" workbookViewId="0">
      <selection activeCell="E30" sqref="E30"/>
    </sheetView>
  </sheetViews>
  <sheetFormatPr defaultRowHeight="16.5"/>
  <cols>
    <col min="1" max="1" width="7.140625" style="50" customWidth="1"/>
    <col min="2" max="2" width="39.42578125" style="1" customWidth="1"/>
    <col min="3" max="3" width="8.28515625" style="1" customWidth="1"/>
    <col min="4" max="4" width="9.7109375" style="1" customWidth="1"/>
    <col min="5" max="5" width="12.42578125" style="57" customWidth="1"/>
    <col min="6" max="6" width="13.28515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9.7109375" style="1" customWidth="1"/>
    <col min="261" max="261" width="12.42578125" style="1" customWidth="1"/>
    <col min="262" max="262" width="13.28515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9.7109375" style="1" customWidth="1"/>
    <col min="517" max="517" width="12.42578125" style="1" customWidth="1"/>
    <col min="518" max="518" width="13.28515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9.7109375" style="1" customWidth="1"/>
    <col min="773" max="773" width="12.42578125" style="1" customWidth="1"/>
    <col min="774" max="774" width="13.28515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9.7109375" style="1" customWidth="1"/>
    <col min="1029" max="1029" width="12.42578125" style="1" customWidth="1"/>
    <col min="1030" max="1030" width="13.28515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9.7109375" style="1" customWidth="1"/>
    <col min="1285" max="1285" width="12.42578125" style="1" customWidth="1"/>
    <col min="1286" max="1286" width="13.28515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9.7109375" style="1" customWidth="1"/>
    <col min="1541" max="1541" width="12.42578125" style="1" customWidth="1"/>
    <col min="1542" max="1542" width="13.28515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9.7109375" style="1" customWidth="1"/>
    <col min="1797" max="1797" width="12.42578125" style="1" customWidth="1"/>
    <col min="1798" max="1798" width="13.28515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9.7109375" style="1" customWidth="1"/>
    <col min="2053" max="2053" width="12.42578125" style="1" customWidth="1"/>
    <col min="2054" max="2054" width="13.28515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9.7109375" style="1" customWidth="1"/>
    <col min="2309" max="2309" width="12.42578125" style="1" customWidth="1"/>
    <col min="2310" max="2310" width="13.28515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9.7109375" style="1" customWidth="1"/>
    <col min="2565" max="2565" width="12.42578125" style="1" customWidth="1"/>
    <col min="2566" max="2566" width="13.28515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9.7109375" style="1" customWidth="1"/>
    <col min="2821" max="2821" width="12.42578125" style="1" customWidth="1"/>
    <col min="2822" max="2822" width="13.28515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9.7109375" style="1" customWidth="1"/>
    <col min="3077" max="3077" width="12.42578125" style="1" customWidth="1"/>
    <col min="3078" max="3078" width="13.28515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9.7109375" style="1" customWidth="1"/>
    <col min="3333" max="3333" width="12.42578125" style="1" customWidth="1"/>
    <col min="3334" max="3334" width="13.28515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9.7109375" style="1" customWidth="1"/>
    <col min="3589" max="3589" width="12.42578125" style="1" customWidth="1"/>
    <col min="3590" max="3590" width="13.28515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9.7109375" style="1" customWidth="1"/>
    <col min="3845" max="3845" width="12.42578125" style="1" customWidth="1"/>
    <col min="3846" max="3846" width="13.28515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9.7109375" style="1" customWidth="1"/>
    <col min="4101" max="4101" width="12.42578125" style="1" customWidth="1"/>
    <col min="4102" max="4102" width="13.28515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9.7109375" style="1" customWidth="1"/>
    <col min="4357" max="4357" width="12.42578125" style="1" customWidth="1"/>
    <col min="4358" max="4358" width="13.28515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9.7109375" style="1" customWidth="1"/>
    <col min="4613" max="4613" width="12.42578125" style="1" customWidth="1"/>
    <col min="4614" max="4614" width="13.28515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9.7109375" style="1" customWidth="1"/>
    <col min="4869" max="4869" width="12.42578125" style="1" customWidth="1"/>
    <col min="4870" max="4870" width="13.28515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9.7109375" style="1" customWidth="1"/>
    <col min="5125" max="5125" width="12.42578125" style="1" customWidth="1"/>
    <col min="5126" max="5126" width="13.28515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9.7109375" style="1" customWidth="1"/>
    <col min="5381" max="5381" width="12.42578125" style="1" customWidth="1"/>
    <col min="5382" max="5382" width="13.28515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9.7109375" style="1" customWidth="1"/>
    <col min="5637" max="5637" width="12.42578125" style="1" customWidth="1"/>
    <col min="5638" max="5638" width="13.28515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9.7109375" style="1" customWidth="1"/>
    <col min="5893" max="5893" width="12.42578125" style="1" customWidth="1"/>
    <col min="5894" max="5894" width="13.28515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9.7109375" style="1" customWidth="1"/>
    <col min="6149" max="6149" width="12.42578125" style="1" customWidth="1"/>
    <col min="6150" max="6150" width="13.28515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9.7109375" style="1" customWidth="1"/>
    <col min="6405" max="6405" width="12.42578125" style="1" customWidth="1"/>
    <col min="6406" max="6406" width="13.28515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9.7109375" style="1" customWidth="1"/>
    <col min="6661" max="6661" width="12.42578125" style="1" customWidth="1"/>
    <col min="6662" max="6662" width="13.28515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9.7109375" style="1" customWidth="1"/>
    <col min="6917" max="6917" width="12.42578125" style="1" customWidth="1"/>
    <col min="6918" max="6918" width="13.28515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9.7109375" style="1" customWidth="1"/>
    <col min="7173" max="7173" width="12.42578125" style="1" customWidth="1"/>
    <col min="7174" max="7174" width="13.28515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9.7109375" style="1" customWidth="1"/>
    <col min="7429" max="7429" width="12.42578125" style="1" customWidth="1"/>
    <col min="7430" max="7430" width="13.28515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9.7109375" style="1" customWidth="1"/>
    <col min="7685" max="7685" width="12.42578125" style="1" customWidth="1"/>
    <col min="7686" max="7686" width="13.28515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9.7109375" style="1" customWidth="1"/>
    <col min="7941" max="7941" width="12.42578125" style="1" customWidth="1"/>
    <col min="7942" max="7942" width="13.28515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9.7109375" style="1" customWidth="1"/>
    <col min="8197" max="8197" width="12.42578125" style="1" customWidth="1"/>
    <col min="8198" max="8198" width="13.28515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9.7109375" style="1" customWidth="1"/>
    <col min="8453" max="8453" width="12.42578125" style="1" customWidth="1"/>
    <col min="8454" max="8454" width="13.28515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9.7109375" style="1" customWidth="1"/>
    <col min="8709" max="8709" width="12.42578125" style="1" customWidth="1"/>
    <col min="8710" max="8710" width="13.28515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9.7109375" style="1" customWidth="1"/>
    <col min="8965" max="8965" width="12.42578125" style="1" customWidth="1"/>
    <col min="8966" max="8966" width="13.28515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9.7109375" style="1" customWidth="1"/>
    <col min="9221" max="9221" width="12.42578125" style="1" customWidth="1"/>
    <col min="9222" max="9222" width="13.28515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9.7109375" style="1" customWidth="1"/>
    <col min="9477" max="9477" width="12.42578125" style="1" customWidth="1"/>
    <col min="9478" max="9478" width="13.28515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9.7109375" style="1" customWidth="1"/>
    <col min="9733" max="9733" width="12.42578125" style="1" customWidth="1"/>
    <col min="9734" max="9734" width="13.28515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9.7109375" style="1" customWidth="1"/>
    <col min="9989" max="9989" width="12.42578125" style="1" customWidth="1"/>
    <col min="9990" max="9990" width="13.28515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9.7109375" style="1" customWidth="1"/>
    <col min="10245" max="10245" width="12.42578125" style="1" customWidth="1"/>
    <col min="10246" max="10246" width="13.28515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9.7109375" style="1" customWidth="1"/>
    <col min="10501" max="10501" width="12.42578125" style="1" customWidth="1"/>
    <col min="10502" max="10502" width="13.28515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9.7109375" style="1" customWidth="1"/>
    <col min="10757" max="10757" width="12.42578125" style="1" customWidth="1"/>
    <col min="10758" max="10758" width="13.28515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9.7109375" style="1" customWidth="1"/>
    <col min="11013" max="11013" width="12.42578125" style="1" customWidth="1"/>
    <col min="11014" max="11014" width="13.28515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9.7109375" style="1" customWidth="1"/>
    <col min="11269" max="11269" width="12.42578125" style="1" customWidth="1"/>
    <col min="11270" max="11270" width="13.28515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9.7109375" style="1" customWidth="1"/>
    <col min="11525" max="11525" width="12.42578125" style="1" customWidth="1"/>
    <col min="11526" max="11526" width="13.28515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9.7109375" style="1" customWidth="1"/>
    <col min="11781" max="11781" width="12.42578125" style="1" customWidth="1"/>
    <col min="11782" max="11782" width="13.28515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9.7109375" style="1" customWidth="1"/>
    <col min="12037" max="12037" width="12.42578125" style="1" customWidth="1"/>
    <col min="12038" max="12038" width="13.28515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9.7109375" style="1" customWidth="1"/>
    <col min="12293" max="12293" width="12.42578125" style="1" customWidth="1"/>
    <col min="12294" max="12294" width="13.28515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9.7109375" style="1" customWidth="1"/>
    <col min="12549" max="12549" width="12.42578125" style="1" customWidth="1"/>
    <col min="12550" max="12550" width="13.28515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9.7109375" style="1" customWidth="1"/>
    <col min="12805" max="12805" width="12.42578125" style="1" customWidth="1"/>
    <col min="12806" max="12806" width="13.28515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9.7109375" style="1" customWidth="1"/>
    <col min="13061" max="13061" width="12.42578125" style="1" customWidth="1"/>
    <col min="13062" max="13062" width="13.28515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9.7109375" style="1" customWidth="1"/>
    <col min="13317" max="13317" width="12.42578125" style="1" customWidth="1"/>
    <col min="13318" max="13318" width="13.28515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9.7109375" style="1" customWidth="1"/>
    <col min="13573" max="13573" width="12.42578125" style="1" customWidth="1"/>
    <col min="13574" max="13574" width="13.28515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9.7109375" style="1" customWidth="1"/>
    <col min="13829" max="13829" width="12.42578125" style="1" customWidth="1"/>
    <col min="13830" max="13830" width="13.28515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9.7109375" style="1" customWidth="1"/>
    <col min="14085" max="14085" width="12.42578125" style="1" customWidth="1"/>
    <col min="14086" max="14086" width="13.28515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9.7109375" style="1" customWidth="1"/>
    <col min="14341" max="14341" width="12.42578125" style="1" customWidth="1"/>
    <col min="14342" max="14342" width="13.28515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9.7109375" style="1" customWidth="1"/>
    <col min="14597" max="14597" width="12.42578125" style="1" customWidth="1"/>
    <col min="14598" max="14598" width="13.28515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9.7109375" style="1" customWidth="1"/>
    <col min="14853" max="14853" width="12.42578125" style="1" customWidth="1"/>
    <col min="14854" max="14854" width="13.28515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9.7109375" style="1" customWidth="1"/>
    <col min="15109" max="15109" width="12.42578125" style="1" customWidth="1"/>
    <col min="15110" max="15110" width="13.28515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9.7109375" style="1" customWidth="1"/>
    <col min="15365" max="15365" width="12.42578125" style="1" customWidth="1"/>
    <col min="15366" max="15366" width="13.28515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9.7109375" style="1" customWidth="1"/>
    <col min="15621" max="15621" width="12.42578125" style="1" customWidth="1"/>
    <col min="15622" max="15622" width="13.28515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9.7109375" style="1" customWidth="1"/>
    <col min="15877" max="15877" width="12.42578125" style="1" customWidth="1"/>
    <col min="15878" max="15878" width="13.28515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9.7109375" style="1" customWidth="1"/>
    <col min="16133" max="16133" width="12.42578125" style="1" customWidth="1"/>
    <col min="16134" max="16134" width="13.28515625" style="1" customWidth="1"/>
    <col min="16135" max="16139" width="9.140625" style="1"/>
    <col min="16140" max="16140" width="7.140625" style="1" customWidth="1"/>
    <col min="16141" max="16384" width="9.140625" style="1"/>
  </cols>
  <sheetData>
    <row r="1" spans="1:8">
      <c r="A1" s="79" t="s">
        <v>859</v>
      </c>
      <c r="B1" s="27" t="s">
        <v>860</v>
      </c>
    </row>
    <row r="2" spans="1:8">
      <c r="A2" s="79"/>
      <c r="B2" s="27"/>
    </row>
    <row r="3" spans="1:8" s="111" customFormat="1" ht="15">
      <c r="A3" s="129" t="s">
        <v>861</v>
      </c>
      <c r="B3" s="130"/>
      <c r="C3" s="131"/>
      <c r="D3" s="132"/>
      <c r="E3" s="279"/>
      <c r="F3" s="133"/>
    </row>
    <row r="4" spans="1:8" s="275" customFormat="1" ht="13.5">
      <c r="A4" s="1261" t="s">
        <v>862</v>
      </c>
      <c r="B4" s="1214"/>
      <c r="C4" s="1214"/>
      <c r="D4" s="1214"/>
      <c r="E4" s="1214"/>
      <c r="F4" s="1215"/>
    </row>
    <row r="5" spans="1:8" s="275" customFormat="1" ht="41.25" customHeight="1">
      <c r="A5" s="1259" t="s">
        <v>863</v>
      </c>
      <c r="B5" s="1209"/>
      <c r="C5" s="1209"/>
      <c r="D5" s="1209"/>
      <c r="E5" s="1209"/>
      <c r="F5" s="1210"/>
    </row>
    <row r="6" spans="1:8" s="275" customFormat="1" ht="15" customHeight="1">
      <c r="A6" s="1259" t="s">
        <v>864</v>
      </c>
      <c r="B6" s="1262"/>
      <c r="C6" s="1262"/>
      <c r="D6" s="1262"/>
      <c r="E6" s="1262"/>
      <c r="F6" s="1263"/>
    </row>
    <row r="7" spans="1:8" s="275" customFormat="1" ht="44.25" customHeight="1">
      <c r="A7" s="1259" t="s">
        <v>865</v>
      </c>
      <c r="B7" s="1209"/>
      <c r="C7" s="1209"/>
      <c r="D7" s="1209"/>
      <c r="E7" s="1209"/>
      <c r="F7" s="1210"/>
    </row>
    <row r="8" spans="1:8" s="275" customFormat="1" ht="15" customHeight="1">
      <c r="A8" s="1259" t="s">
        <v>866</v>
      </c>
      <c r="B8" s="1209"/>
      <c r="C8" s="1209"/>
      <c r="D8" s="1209"/>
      <c r="E8" s="1209"/>
      <c r="F8" s="1210"/>
    </row>
    <row r="9" spans="1:8" s="275" customFormat="1" ht="12.75" customHeight="1">
      <c r="A9" s="1260" t="s">
        <v>867</v>
      </c>
      <c r="B9" s="1211"/>
      <c r="C9" s="1211"/>
      <c r="D9" s="1211"/>
      <c r="E9" s="1211"/>
      <c r="F9" s="1212"/>
    </row>
    <row r="10" spans="1:8">
      <c r="A10" s="79"/>
      <c r="B10" s="27"/>
    </row>
    <row r="12" spans="1:8" s="27" customFormat="1" ht="17.25" thickBot="1">
      <c r="A12" s="80"/>
      <c r="B12" s="81" t="s">
        <v>74</v>
      </c>
      <c r="C12" s="82" t="s">
        <v>75</v>
      </c>
      <c r="D12" s="82" t="s">
        <v>76</v>
      </c>
      <c r="E12" s="117" t="s">
        <v>77</v>
      </c>
      <c r="F12" s="117" t="s">
        <v>78</v>
      </c>
    </row>
    <row r="13" spans="1:8" ht="17.25" thickTop="1"/>
    <row r="14" spans="1:8" ht="123" customHeight="1">
      <c r="A14" s="119" t="s">
        <v>868</v>
      </c>
      <c r="B14" s="48" t="s">
        <v>869</v>
      </c>
      <c r="C14" s="86" t="s">
        <v>128</v>
      </c>
      <c r="D14" s="87">
        <v>191.68</v>
      </c>
      <c r="E14" s="139"/>
      <c r="F14" s="139">
        <f>E14*D14</f>
        <v>0</v>
      </c>
      <c r="G14" s="120"/>
      <c r="H14" s="120"/>
    </row>
    <row r="16" spans="1:8" ht="123.75" customHeight="1">
      <c r="A16" s="119" t="s">
        <v>870</v>
      </c>
      <c r="B16" s="48" t="s">
        <v>871</v>
      </c>
      <c r="C16" s="86" t="s">
        <v>128</v>
      </c>
      <c r="D16" s="87">
        <v>57.63</v>
      </c>
      <c r="E16" s="139"/>
      <c r="F16" s="139">
        <f>E16*D16</f>
        <v>0</v>
      </c>
      <c r="G16" s="120"/>
      <c r="H16" s="120"/>
    </row>
    <row r="18" spans="1:8" ht="102">
      <c r="A18" s="119" t="s">
        <v>872</v>
      </c>
      <c r="B18" s="48" t="s">
        <v>873</v>
      </c>
      <c r="C18" s="86" t="s">
        <v>128</v>
      </c>
      <c r="D18" s="87">
        <v>198.96</v>
      </c>
      <c r="E18" s="139"/>
      <c r="F18" s="139">
        <f>E18*D18</f>
        <v>0</v>
      </c>
      <c r="G18" s="280"/>
      <c r="H18" s="120"/>
    </row>
    <row r="19" spans="1:8" s="120" customFormat="1">
      <c r="A19" s="50"/>
      <c r="B19" s="48"/>
      <c r="C19" s="86"/>
      <c r="D19" s="87"/>
      <c r="E19" s="139"/>
      <c r="F19" s="139"/>
      <c r="G19" s="150"/>
    </row>
    <row r="20" spans="1:8" s="120" customFormat="1" ht="127.5">
      <c r="A20" s="119" t="s">
        <v>874</v>
      </c>
      <c r="B20" s="48" t="s">
        <v>875</v>
      </c>
      <c r="C20" s="86" t="s">
        <v>128</v>
      </c>
      <c r="D20" s="87">
        <v>117.51</v>
      </c>
      <c r="E20" s="139"/>
      <c r="F20" s="139">
        <f>E20*D20</f>
        <v>0</v>
      </c>
      <c r="G20" s="150"/>
    </row>
    <row r="21" spans="1:8" s="120" customFormat="1">
      <c r="A21" s="50"/>
      <c r="B21" s="48"/>
      <c r="C21" s="86"/>
      <c r="D21" s="87"/>
      <c r="E21" s="139"/>
      <c r="F21" s="139"/>
      <c r="G21" s="150"/>
    </row>
    <row r="22" spans="1:8" s="120" customFormat="1" ht="95.25" customHeight="1">
      <c r="A22" s="119" t="s">
        <v>876</v>
      </c>
      <c r="B22" s="281" t="s">
        <v>877</v>
      </c>
      <c r="C22" s="86" t="s">
        <v>128</v>
      </c>
      <c r="D22" s="87">
        <v>1263.3900000000001</v>
      </c>
      <c r="E22" s="139"/>
      <c r="F22" s="139">
        <f>E22*D22</f>
        <v>0</v>
      </c>
      <c r="G22" s="109"/>
    </row>
    <row r="23" spans="1:8" s="120" customFormat="1">
      <c r="A23" s="50"/>
      <c r="B23" s="48"/>
      <c r="C23" s="86"/>
      <c r="D23" s="87"/>
      <c r="E23" s="139"/>
      <c r="F23" s="139"/>
      <c r="G23" s="150"/>
    </row>
    <row r="24" spans="1:8" s="120" customFormat="1" ht="95.25" customHeight="1">
      <c r="A24" s="119" t="s">
        <v>878</v>
      </c>
      <c r="B24" s="281" t="s">
        <v>879</v>
      </c>
      <c r="C24" s="86" t="s">
        <v>128</v>
      </c>
      <c r="D24" s="87">
        <v>11.14</v>
      </c>
      <c r="E24" s="139"/>
      <c r="F24" s="139">
        <f>E24*D24</f>
        <v>0</v>
      </c>
      <c r="G24" s="109"/>
    </row>
    <row r="25" spans="1:8" s="120" customFormat="1">
      <c r="A25" s="50"/>
      <c r="B25" s="48"/>
      <c r="C25" s="86"/>
      <c r="D25" s="87"/>
      <c r="E25" s="139"/>
      <c r="F25" s="139"/>
      <c r="G25" s="150"/>
    </row>
    <row r="26" spans="1:8" s="120" customFormat="1" ht="30" customHeight="1">
      <c r="A26" s="119" t="s">
        <v>880</v>
      </c>
      <c r="B26" s="48" t="s">
        <v>881</v>
      </c>
      <c r="C26" s="86" t="s">
        <v>128</v>
      </c>
      <c r="D26" s="87">
        <v>454.06</v>
      </c>
      <c r="E26" s="139"/>
      <c r="F26" s="139">
        <f>E26*D26</f>
        <v>0</v>
      </c>
      <c r="G26" s="109"/>
    </row>
    <row r="27" spans="1:8" s="120" customFormat="1" ht="93.75" customHeight="1">
      <c r="A27" s="119"/>
      <c r="B27" s="48" t="s">
        <v>882</v>
      </c>
      <c r="C27" s="86"/>
      <c r="D27" s="87"/>
      <c r="E27" s="139"/>
      <c r="F27" s="139"/>
      <c r="G27" s="150"/>
    </row>
    <row r="28" spans="1:8" s="120" customFormat="1" ht="34.5" customHeight="1">
      <c r="A28" s="119"/>
      <c r="B28" s="48" t="s">
        <v>883</v>
      </c>
      <c r="C28" s="86"/>
      <c r="D28" s="87"/>
      <c r="E28" s="139"/>
      <c r="F28" s="139"/>
      <c r="G28" s="150"/>
    </row>
    <row r="29" spans="1:8" s="120" customFormat="1" ht="12.75">
      <c r="A29" s="119"/>
      <c r="B29" s="48"/>
      <c r="C29" s="86"/>
      <c r="D29" s="87"/>
      <c r="E29" s="139"/>
      <c r="F29" s="139"/>
      <c r="G29" s="150"/>
    </row>
    <row r="30" spans="1:8" s="120" customFormat="1" ht="140.25">
      <c r="A30" s="119" t="s">
        <v>884</v>
      </c>
      <c r="B30" s="48" t="s">
        <v>885</v>
      </c>
      <c r="C30" s="86" t="s">
        <v>128</v>
      </c>
      <c r="D30" s="87">
        <v>39.200000000000003</v>
      </c>
      <c r="E30" s="139"/>
      <c r="F30" s="139">
        <f>E30*D30</f>
        <v>0</v>
      </c>
      <c r="G30" s="150"/>
    </row>
    <row r="31" spans="1:8" s="120" customFormat="1" ht="12.75">
      <c r="A31" s="119"/>
      <c r="B31" s="48"/>
      <c r="C31" s="86"/>
      <c r="D31" s="87"/>
      <c r="E31" s="139"/>
      <c r="F31" s="139"/>
      <c r="G31" s="150"/>
    </row>
    <row r="32" spans="1:8" ht="17.25" thickBot="1"/>
    <row r="33" spans="1:6" s="27" customFormat="1" ht="17.25" thickBot="1">
      <c r="A33" s="103"/>
      <c r="B33" s="104" t="s">
        <v>886</v>
      </c>
      <c r="C33" s="105"/>
      <c r="D33" s="106"/>
      <c r="E33" s="127"/>
      <c r="F33" s="127">
        <f>SUM(F13:F32)</f>
        <v>0</v>
      </c>
    </row>
    <row r="35" spans="1:6" ht="15.75" customHeight="1"/>
  </sheetData>
  <sheetProtection selectLockedCells="1" selectUnlockedCells="1"/>
  <mergeCells count="6">
    <mergeCell ref="A9:F9"/>
    <mergeCell ref="A4:F4"/>
    <mergeCell ref="A5:F5"/>
    <mergeCell ref="A6:F6"/>
    <mergeCell ref="A7:F7"/>
    <mergeCell ref="A8:F8"/>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B/7.0 KERAMIČARSKA DELA</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P32"/>
  <sheetViews>
    <sheetView view="pageBreakPreview" topLeftCell="A19" zoomScaleSheetLayoutView="100" workbookViewId="0">
      <selection activeCell="E21" sqref="E21:E29"/>
    </sheetView>
  </sheetViews>
  <sheetFormatPr defaultRowHeight="16.5"/>
  <cols>
    <col min="1" max="1" width="7.140625" style="50" customWidth="1"/>
    <col min="2" max="2" width="39.42578125" style="1" customWidth="1"/>
    <col min="3" max="3" width="8.28515625" style="1" customWidth="1"/>
    <col min="4" max="4" width="10.42578125" style="1" customWidth="1"/>
    <col min="5" max="5" width="12.5703125" style="57" customWidth="1"/>
    <col min="6" max="6" width="12.42578125" style="57" customWidth="1"/>
    <col min="7" max="11" width="9.140625" style="50"/>
    <col min="12" max="12" width="7.140625" style="50" customWidth="1"/>
    <col min="13" max="16" width="9.140625" style="50"/>
    <col min="17" max="256" width="9.140625" style="1"/>
    <col min="257" max="257" width="7.140625" style="1" customWidth="1"/>
    <col min="258" max="258" width="39.42578125" style="1" customWidth="1"/>
    <col min="259" max="259" width="8.28515625" style="1" customWidth="1"/>
    <col min="260" max="260" width="10.42578125" style="1" customWidth="1"/>
    <col min="261" max="261" width="12.5703125" style="1" customWidth="1"/>
    <col min="262" max="262" width="12.425781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0.42578125" style="1" customWidth="1"/>
    <col min="517" max="517" width="12.5703125" style="1" customWidth="1"/>
    <col min="518" max="518" width="12.425781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0.42578125" style="1" customWidth="1"/>
    <col min="773" max="773" width="12.5703125" style="1" customWidth="1"/>
    <col min="774" max="774" width="12.425781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0.42578125" style="1" customWidth="1"/>
    <col min="1029" max="1029" width="12.5703125" style="1" customWidth="1"/>
    <col min="1030" max="1030" width="12.425781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0.42578125" style="1" customWidth="1"/>
    <col min="1285" max="1285" width="12.5703125" style="1" customWidth="1"/>
    <col min="1286" max="1286" width="12.425781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0.42578125" style="1" customWidth="1"/>
    <col min="1541" max="1541" width="12.5703125" style="1" customWidth="1"/>
    <col min="1542" max="1542" width="12.425781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0.42578125" style="1" customWidth="1"/>
    <col min="1797" max="1797" width="12.5703125" style="1" customWidth="1"/>
    <col min="1798" max="1798" width="12.425781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0.42578125" style="1" customWidth="1"/>
    <col min="2053" max="2053" width="12.5703125" style="1" customWidth="1"/>
    <col min="2054" max="2054" width="12.425781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0.42578125" style="1" customWidth="1"/>
    <col min="2309" max="2309" width="12.5703125" style="1" customWidth="1"/>
    <col min="2310" max="2310" width="12.425781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0.42578125" style="1" customWidth="1"/>
    <col min="2565" max="2565" width="12.5703125" style="1" customWidth="1"/>
    <col min="2566" max="2566" width="12.425781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0.42578125" style="1" customWidth="1"/>
    <col min="2821" max="2821" width="12.5703125" style="1" customWidth="1"/>
    <col min="2822" max="2822" width="12.425781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0.42578125" style="1" customWidth="1"/>
    <col min="3077" max="3077" width="12.5703125" style="1" customWidth="1"/>
    <col min="3078" max="3078" width="12.425781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0.42578125" style="1" customWidth="1"/>
    <col min="3333" max="3333" width="12.5703125" style="1" customWidth="1"/>
    <col min="3334" max="3334" width="12.425781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0.42578125" style="1" customWidth="1"/>
    <col min="3589" max="3589" width="12.5703125" style="1" customWidth="1"/>
    <col min="3590" max="3590" width="12.425781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0.42578125" style="1" customWidth="1"/>
    <col min="3845" max="3845" width="12.5703125" style="1" customWidth="1"/>
    <col min="3846" max="3846" width="12.425781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0.42578125" style="1" customWidth="1"/>
    <col min="4101" max="4101" width="12.5703125" style="1" customWidth="1"/>
    <col min="4102" max="4102" width="12.425781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0.42578125" style="1" customWidth="1"/>
    <col min="4357" max="4357" width="12.5703125" style="1" customWidth="1"/>
    <col min="4358" max="4358" width="12.425781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0.42578125" style="1" customWidth="1"/>
    <col min="4613" max="4613" width="12.5703125" style="1" customWidth="1"/>
    <col min="4614" max="4614" width="12.425781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0.42578125" style="1" customWidth="1"/>
    <col min="4869" max="4869" width="12.5703125" style="1" customWidth="1"/>
    <col min="4870" max="4870" width="12.425781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0.42578125" style="1" customWidth="1"/>
    <col min="5125" max="5125" width="12.5703125" style="1" customWidth="1"/>
    <col min="5126" max="5126" width="12.425781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0.42578125" style="1" customWidth="1"/>
    <col min="5381" max="5381" width="12.5703125" style="1" customWidth="1"/>
    <col min="5382" max="5382" width="12.425781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0.42578125" style="1" customWidth="1"/>
    <col min="5637" max="5637" width="12.5703125" style="1" customWidth="1"/>
    <col min="5638" max="5638" width="12.425781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0.42578125" style="1" customWidth="1"/>
    <col min="5893" max="5893" width="12.5703125" style="1" customWidth="1"/>
    <col min="5894" max="5894" width="12.425781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0.42578125" style="1" customWidth="1"/>
    <col min="6149" max="6149" width="12.5703125" style="1" customWidth="1"/>
    <col min="6150" max="6150" width="12.425781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0.42578125" style="1" customWidth="1"/>
    <col min="6405" max="6405" width="12.5703125" style="1" customWidth="1"/>
    <col min="6406" max="6406" width="12.425781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0.42578125" style="1" customWidth="1"/>
    <col min="6661" max="6661" width="12.5703125" style="1" customWidth="1"/>
    <col min="6662" max="6662" width="12.425781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0.42578125" style="1" customWidth="1"/>
    <col min="6917" max="6917" width="12.5703125" style="1" customWidth="1"/>
    <col min="6918" max="6918" width="12.425781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0.42578125" style="1" customWidth="1"/>
    <col min="7173" max="7173" width="12.5703125" style="1" customWidth="1"/>
    <col min="7174" max="7174" width="12.425781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0.42578125" style="1" customWidth="1"/>
    <col min="7429" max="7429" width="12.5703125" style="1" customWidth="1"/>
    <col min="7430" max="7430" width="12.425781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0.42578125" style="1" customWidth="1"/>
    <col min="7685" max="7685" width="12.5703125" style="1" customWidth="1"/>
    <col min="7686" max="7686" width="12.425781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0.42578125" style="1" customWidth="1"/>
    <col min="7941" max="7941" width="12.5703125" style="1" customWidth="1"/>
    <col min="7942" max="7942" width="12.425781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0.42578125" style="1" customWidth="1"/>
    <col min="8197" max="8197" width="12.5703125" style="1" customWidth="1"/>
    <col min="8198" max="8198" width="12.425781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0.42578125" style="1" customWidth="1"/>
    <col min="8453" max="8453" width="12.5703125" style="1" customWidth="1"/>
    <col min="8454" max="8454" width="12.425781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0.42578125" style="1" customWidth="1"/>
    <col min="8709" max="8709" width="12.5703125" style="1" customWidth="1"/>
    <col min="8710" max="8710" width="12.425781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0.42578125" style="1" customWidth="1"/>
    <col min="8965" max="8965" width="12.5703125" style="1" customWidth="1"/>
    <col min="8966" max="8966" width="12.425781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0.42578125" style="1" customWidth="1"/>
    <col min="9221" max="9221" width="12.5703125" style="1" customWidth="1"/>
    <col min="9222" max="9222" width="12.425781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0.42578125" style="1" customWidth="1"/>
    <col min="9477" max="9477" width="12.5703125" style="1" customWidth="1"/>
    <col min="9478" max="9478" width="12.425781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0.42578125" style="1" customWidth="1"/>
    <col min="9733" max="9733" width="12.5703125" style="1" customWidth="1"/>
    <col min="9734" max="9734" width="12.425781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0.42578125" style="1" customWidth="1"/>
    <col min="9989" max="9989" width="12.5703125" style="1" customWidth="1"/>
    <col min="9990" max="9990" width="12.425781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0.42578125" style="1" customWidth="1"/>
    <col min="10245" max="10245" width="12.5703125" style="1" customWidth="1"/>
    <col min="10246" max="10246" width="12.425781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0.42578125" style="1" customWidth="1"/>
    <col min="10501" max="10501" width="12.5703125" style="1" customWidth="1"/>
    <col min="10502" max="10502" width="12.425781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0.42578125" style="1" customWidth="1"/>
    <col min="10757" max="10757" width="12.5703125" style="1" customWidth="1"/>
    <col min="10758" max="10758" width="12.425781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0.42578125" style="1" customWidth="1"/>
    <col min="11013" max="11013" width="12.5703125" style="1" customWidth="1"/>
    <col min="11014" max="11014" width="12.425781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0.42578125" style="1" customWidth="1"/>
    <col min="11269" max="11269" width="12.5703125" style="1" customWidth="1"/>
    <col min="11270" max="11270" width="12.425781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0.42578125" style="1" customWidth="1"/>
    <col min="11525" max="11525" width="12.5703125" style="1" customWidth="1"/>
    <col min="11526" max="11526" width="12.425781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0.42578125" style="1" customWidth="1"/>
    <col min="11781" max="11781" width="12.5703125" style="1" customWidth="1"/>
    <col min="11782" max="11782" width="12.425781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0.42578125" style="1" customWidth="1"/>
    <col min="12037" max="12037" width="12.5703125" style="1" customWidth="1"/>
    <col min="12038" max="12038" width="12.425781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0.42578125" style="1" customWidth="1"/>
    <col min="12293" max="12293" width="12.5703125" style="1" customWidth="1"/>
    <col min="12294" max="12294" width="12.425781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0.42578125" style="1" customWidth="1"/>
    <col min="12549" max="12549" width="12.5703125" style="1" customWidth="1"/>
    <col min="12550" max="12550" width="12.425781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0.42578125" style="1" customWidth="1"/>
    <col min="12805" max="12805" width="12.5703125" style="1" customWidth="1"/>
    <col min="12806" max="12806" width="12.425781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0.42578125" style="1" customWidth="1"/>
    <col min="13061" max="13061" width="12.5703125" style="1" customWidth="1"/>
    <col min="13062" max="13062" width="12.425781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0.42578125" style="1" customWidth="1"/>
    <col min="13317" max="13317" width="12.5703125" style="1" customWidth="1"/>
    <col min="13318" max="13318" width="12.425781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0.42578125" style="1" customWidth="1"/>
    <col min="13573" max="13573" width="12.5703125" style="1" customWidth="1"/>
    <col min="13574" max="13574" width="12.425781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0.42578125" style="1" customWidth="1"/>
    <col min="13829" max="13829" width="12.5703125" style="1" customWidth="1"/>
    <col min="13830" max="13830" width="12.425781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0.42578125" style="1" customWidth="1"/>
    <col min="14085" max="14085" width="12.5703125" style="1" customWidth="1"/>
    <col min="14086" max="14086" width="12.425781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0.42578125" style="1" customWidth="1"/>
    <col min="14341" max="14341" width="12.5703125" style="1" customWidth="1"/>
    <col min="14342" max="14342" width="12.425781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0.42578125" style="1" customWidth="1"/>
    <col min="14597" max="14597" width="12.5703125" style="1" customWidth="1"/>
    <col min="14598" max="14598" width="12.425781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0.42578125" style="1" customWidth="1"/>
    <col min="14853" max="14853" width="12.5703125" style="1" customWidth="1"/>
    <col min="14854" max="14854" width="12.425781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0.42578125" style="1" customWidth="1"/>
    <col min="15109" max="15109" width="12.5703125" style="1" customWidth="1"/>
    <col min="15110" max="15110" width="12.425781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0.42578125" style="1" customWidth="1"/>
    <col min="15365" max="15365" width="12.5703125" style="1" customWidth="1"/>
    <col min="15366" max="15366" width="12.425781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0.42578125" style="1" customWidth="1"/>
    <col min="15621" max="15621" width="12.5703125" style="1" customWidth="1"/>
    <col min="15622" max="15622" width="12.425781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0.42578125" style="1" customWidth="1"/>
    <col min="15877" max="15877" width="12.5703125" style="1" customWidth="1"/>
    <col min="15878" max="15878" width="12.425781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0.42578125" style="1" customWidth="1"/>
    <col min="16133" max="16133" width="12.5703125" style="1" customWidth="1"/>
    <col min="16134" max="16134" width="12.42578125" style="1" customWidth="1"/>
    <col min="16135" max="16139" width="9.140625" style="1"/>
    <col min="16140" max="16140" width="7.140625" style="1" customWidth="1"/>
    <col min="16141" max="16384" width="9.140625" style="1"/>
  </cols>
  <sheetData>
    <row r="1" spans="1:16">
      <c r="A1" s="79" t="s">
        <v>887</v>
      </c>
      <c r="B1" s="27" t="s">
        <v>888</v>
      </c>
    </row>
    <row r="2" spans="1:16">
      <c r="A2" s="79"/>
      <c r="B2" s="27"/>
    </row>
    <row r="3" spans="1:16" s="283" customFormat="1" ht="15">
      <c r="A3" s="129" t="s">
        <v>889</v>
      </c>
      <c r="B3" s="130"/>
      <c r="C3" s="131"/>
      <c r="D3" s="132"/>
      <c r="E3" s="279"/>
      <c r="F3" s="133"/>
      <c r="G3" s="282"/>
      <c r="H3" s="282"/>
      <c r="I3" s="282"/>
      <c r="J3" s="282"/>
      <c r="K3" s="282"/>
      <c r="L3" s="282"/>
      <c r="M3" s="282"/>
      <c r="N3" s="282"/>
      <c r="O3" s="282"/>
      <c r="P3" s="282"/>
    </row>
    <row r="4" spans="1:16" s="113" customFormat="1" ht="13.5" customHeight="1">
      <c r="A4" s="1213" t="s">
        <v>890</v>
      </c>
      <c r="B4" s="1185"/>
      <c r="C4" s="1185"/>
      <c r="D4" s="1185"/>
      <c r="E4" s="1185"/>
      <c r="F4" s="1186"/>
      <c r="G4" s="284"/>
      <c r="H4" s="284"/>
      <c r="I4" s="284"/>
      <c r="J4" s="284"/>
      <c r="K4" s="284"/>
      <c r="L4" s="284"/>
      <c r="M4" s="284"/>
      <c r="N4" s="284"/>
      <c r="O4" s="284"/>
      <c r="P4" s="284"/>
    </row>
    <row r="5" spans="1:16" s="275" customFormat="1" ht="41.25" customHeight="1">
      <c r="A5" s="1187" t="s">
        <v>891</v>
      </c>
      <c r="B5" s="1226"/>
      <c r="C5" s="1226"/>
      <c r="D5" s="1226"/>
      <c r="E5" s="1226"/>
      <c r="F5" s="1227"/>
      <c r="G5" s="116"/>
      <c r="H5" s="116"/>
      <c r="I5" s="116"/>
      <c r="J5" s="116"/>
      <c r="K5" s="116"/>
      <c r="L5" s="116"/>
      <c r="M5" s="116"/>
      <c r="N5" s="116"/>
      <c r="O5" s="116"/>
      <c r="P5" s="116"/>
    </row>
    <row r="6" spans="1:16" s="275" customFormat="1" ht="15.75" customHeight="1">
      <c r="A6" s="1259" t="s">
        <v>892</v>
      </c>
      <c r="B6" s="1209"/>
      <c r="C6" s="1209"/>
      <c r="D6" s="1209"/>
      <c r="E6" s="1209"/>
      <c r="F6" s="1210"/>
      <c r="G6" s="116"/>
      <c r="H6" s="116"/>
      <c r="I6" s="116"/>
      <c r="J6" s="116"/>
      <c r="K6" s="116"/>
      <c r="L6" s="116"/>
      <c r="M6" s="116"/>
      <c r="N6" s="116"/>
      <c r="O6" s="116"/>
      <c r="P6" s="116"/>
    </row>
    <row r="7" spans="1:16" s="275" customFormat="1" ht="29.25" customHeight="1">
      <c r="A7" s="1259" t="s">
        <v>893</v>
      </c>
      <c r="B7" s="1209"/>
      <c r="C7" s="1209"/>
      <c r="D7" s="1209"/>
      <c r="E7" s="1209"/>
      <c r="F7" s="1210"/>
      <c r="G7" s="116"/>
      <c r="H7" s="116"/>
      <c r="I7" s="116"/>
      <c r="J7" s="116"/>
      <c r="K7" s="116"/>
      <c r="L7" s="116"/>
      <c r="M7" s="116"/>
      <c r="N7" s="116"/>
      <c r="O7" s="116"/>
      <c r="P7" s="116"/>
    </row>
    <row r="8" spans="1:16" s="275" customFormat="1" ht="27.75" customHeight="1">
      <c r="A8" s="1260" t="s">
        <v>894</v>
      </c>
      <c r="B8" s="1211"/>
      <c r="C8" s="1211"/>
      <c r="D8" s="1211"/>
      <c r="E8" s="1211"/>
      <c r="F8" s="1212"/>
      <c r="G8" s="116"/>
      <c r="H8" s="116"/>
      <c r="I8" s="116"/>
      <c r="J8" s="116"/>
      <c r="K8" s="116"/>
      <c r="L8" s="116"/>
      <c r="M8" s="116"/>
      <c r="N8" s="116"/>
      <c r="O8" s="116"/>
      <c r="P8" s="116"/>
    </row>
    <row r="9" spans="1:16">
      <c r="A9" s="79"/>
      <c r="B9" s="27"/>
    </row>
    <row r="11" spans="1:16" s="27" customFormat="1" ht="17.25" thickBot="1">
      <c r="A11" s="80"/>
      <c r="B11" s="81" t="s">
        <v>74</v>
      </c>
      <c r="C11" s="82" t="s">
        <v>75</v>
      </c>
      <c r="D11" s="82" t="s">
        <v>76</v>
      </c>
      <c r="E11" s="117" t="s">
        <v>77</v>
      </c>
      <c r="F11" s="117" t="s">
        <v>78</v>
      </c>
      <c r="G11" s="79"/>
      <c r="H11" s="79"/>
      <c r="I11" s="79"/>
      <c r="J11" s="79"/>
      <c r="K11" s="79"/>
      <c r="L11" s="79"/>
      <c r="M11" s="79"/>
      <c r="N11" s="79"/>
      <c r="O11" s="79"/>
      <c r="P11" s="79"/>
    </row>
    <row r="12" spans="1:16" ht="17.25" thickTop="1"/>
    <row r="13" spans="1:16" ht="63.75">
      <c r="A13" s="119" t="s">
        <v>895</v>
      </c>
      <c r="B13" s="48" t="s">
        <v>896</v>
      </c>
      <c r="C13" s="86" t="s">
        <v>128</v>
      </c>
      <c r="D13" s="87">
        <v>964.6</v>
      </c>
      <c r="E13" s="139"/>
      <c r="F13" s="139">
        <f>E13*D13</f>
        <v>0</v>
      </c>
      <c r="G13" s="109"/>
    </row>
    <row r="15" spans="1:16" s="120" customFormat="1" ht="68.25" customHeight="1">
      <c r="A15" s="119" t="s">
        <v>897</v>
      </c>
      <c r="B15" s="48" t="s">
        <v>898</v>
      </c>
      <c r="C15" s="86" t="s">
        <v>128</v>
      </c>
      <c r="D15" s="87">
        <v>1729.95</v>
      </c>
      <c r="E15" s="139"/>
      <c r="F15" s="139">
        <f>E15*D15</f>
        <v>0</v>
      </c>
      <c r="G15" s="109"/>
      <c r="H15" s="150"/>
      <c r="I15" s="150"/>
      <c r="J15" s="150"/>
      <c r="K15" s="150"/>
      <c r="L15" s="150"/>
      <c r="M15" s="150"/>
      <c r="N15" s="150"/>
      <c r="O15" s="150"/>
      <c r="P15" s="150"/>
    </row>
    <row r="17" spans="1:16" ht="68.25" customHeight="1">
      <c r="A17" s="119" t="s">
        <v>899</v>
      </c>
      <c r="B17" s="48" t="s">
        <v>900</v>
      </c>
      <c r="C17" s="86" t="s">
        <v>128</v>
      </c>
      <c r="D17" s="87">
        <v>5311.26</v>
      </c>
      <c r="E17" s="139"/>
      <c r="F17" s="139">
        <f>E17*D17</f>
        <v>0</v>
      </c>
      <c r="G17" s="109"/>
    </row>
    <row r="19" spans="1:16" ht="55.5" customHeight="1">
      <c r="A19" s="119" t="s">
        <v>901</v>
      </c>
      <c r="B19" s="48" t="s">
        <v>902</v>
      </c>
      <c r="C19" s="86" t="s">
        <v>102</v>
      </c>
      <c r="D19" s="87">
        <v>350</v>
      </c>
      <c r="E19" s="139"/>
      <c r="F19" s="139">
        <f>E19*D19</f>
        <v>0</v>
      </c>
      <c r="G19" s="109"/>
    </row>
    <row r="20" spans="1:16">
      <c r="B20" s="48"/>
      <c r="C20" s="86"/>
      <c r="D20" s="87"/>
    </row>
    <row r="21" spans="1:16" ht="57.75" customHeight="1">
      <c r="A21" s="119" t="s">
        <v>903</v>
      </c>
      <c r="B21" s="48" t="s">
        <v>904</v>
      </c>
      <c r="C21" s="86" t="s">
        <v>102</v>
      </c>
      <c r="D21" s="87">
        <v>380</v>
      </c>
      <c r="E21" s="139"/>
      <c r="F21" s="139">
        <f>E21*D21</f>
        <v>0</v>
      </c>
    </row>
    <row r="23" spans="1:16" s="120" customFormat="1" ht="43.5" customHeight="1">
      <c r="A23" s="119" t="s">
        <v>905</v>
      </c>
      <c r="B23" s="48" t="s">
        <v>906</v>
      </c>
      <c r="C23" s="86" t="s">
        <v>128</v>
      </c>
      <c r="D23" s="87">
        <v>114.52</v>
      </c>
      <c r="E23" s="139"/>
      <c r="F23" s="139">
        <f>E23*D23</f>
        <v>0</v>
      </c>
      <c r="G23" s="109"/>
      <c r="H23" s="150"/>
      <c r="I23" s="150"/>
      <c r="J23" s="150"/>
      <c r="K23" s="150"/>
      <c r="L23" s="150"/>
      <c r="M23" s="150"/>
      <c r="N23" s="150"/>
      <c r="O23" s="150"/>
      <c r="P23" s="150"/>
    </row>
    <row r="24" spans="1:16" s="120" customFormat="1">
      <c r="A24" s="50"/>
      <c r="B24" s="48"/>
      <c r="C24" s="86"/>
      <c r="D24" s="87"/>
      <c r="E24" s="139"/>
      <c r="F24" s="139"/>
      <c r="G24" s="150"/>
      <c r="H24" s="150"/>
      <c r="I24" s="150"/>
      <c r="J24" s="150"/>
      <c r="K24" s="150"/>
      <c r="L24" s="150"/>
      <c r="M24" s="150"/>
      <c r="N24" s="150"/>
      <c r="O24" s="150"/>
      <c r="P24" s="150"/>
    </row>
    <row r="25" spans="1:16" s="120" customFormat="1" ht="53.25" customHeight="1">
      <c r="A25" s="119" t="s">
        <v>907</v>
      </c>
      <c r="B25" s="48" t="s">
        <v>908</v>
      </c>
      <c r="C25" s="86" t="s">
        <v>128</v>
      </c>
      <c r="D25" s="87">
        <v>78.77</v>
      </c>
      <c r="E25" s="139"/>
      <c r="F25" s="139">
        <f>E25*D25</f>
        <v>0</v>
      </c>
      <c r="G25" s="109"/>
      <c r="H25" s="150"/>
      <c r="I25" s="150"/>
      <c r="J25" s="150"/>
      <c r="K25" s="150"/>
      <c r="L25" s="150"/>
      <c r="M25" s="150"/>
      <c r="N25" s="150"/>
      <c r="O25" s="150"/>
      <c r="P25" s="150"/>
    </row>
    <row r="26" spans="1:16" s="120" customFormat="1">
      <c r="A26" s="50"/>
      <c r="B26" s="48"/>
      <c r="C26" s="86"/>
      <c r="D26" s="87"/>
      <c r="E26" s="139"/>
      <c r="F26" s="139"/>
      <c r="G26" s="150"/>
      <c r="H26" s="150"/>
      <c r="I26" s="150"/>
      <c r="J26" s="150"/>
      <c r="K26" s="150"/>
      <c r="L26" s="150"/>
      <c r="M26" s="150"/>
      <c r="N26" s="150"/>
      <c r="O26" s="150"/>
      <c r="P26" s="150"/>
    </row>
    <row r="27" spans="1:16" s="120" customFormat="1" ht="127.5">
      <c r="A27" s="119" t="s">
        <v>909</v>
      </c>
      <c r="B27" s="48" t="s">
        <v>910</v>
      </c>
      <c r="C27" s="86" t="s">
        <v>102</v>
      </c>
      <c r="D27" s="87">
        <v>34.299999999999997</v>
      </c>
      <c r="E27" s="139"/>
      <c r="F27" s="139">
        <f>E27*D27</f>
        <v>0</v>
      </c>
      <c r="G27" s="150"/>
      <c r="H27" s="150"/>
      <c r="I27" s="150"/>
      <c r="J27" s="150"/>
      <c r="K27" s="150"/>
      <c r="L27" s="150"/>
      <c r="M27" s="150"/>
      <c r="N27" s="150"/>
      <c r="O27" s="150"/>
      <c r="P27" s="150"/>
    </row>
    <row r="28" spans="1:16" s="120" customFormat="1">
      <c r="A28" s="50"/>
      <c r="B28" s="48"/>
      <c r="C28" s="86"/>
      <c r="D28" s="87"/>
      <c r="E28" s="139"/>
      <c r="F28" s="139"/>
      <c r="G28" s="150"/>
      <c r="H28" s="150"/>
      <c r="I28" s="150"/>
      <c r="J28" s="150"/>
      <c r="K28" s="150"/>
      <c r="L28" s="150"/>
      <c r="M28" s="150"/>
      <c r="N28" s="150"/>
      <c r="O28" s="150"/>
      <c r="P28" s="150"/>
    </row>
    <row r="29" spans="1:16" s="120" customFormat="1" ht="114.75">
      <c r="A29" s="119" t="s">
        <v>911</v>
      </c>
      <c r="B29" s="48" t="s">
        <v>912</v>
      </c>
      <c r="C29" s="86" t="s">
        <v>102</v>
      </c>
      <c r="D29" s="87">
        <v>261.41000000000003</v>
      </c>
      <c r="E29" s="139"/>
      <c r="F29" s="139">
        <f>E29*D29</f>
        <v>0</v>
      </c>
      <c r="G29" s="150"/>
      <c r="H29" s="150"/>
      <c r="I29" s="150"/>
      <c r="J29" s="150"/>
      <c r="K29" s="150"/>
      <c r="L29" s="150"/>
      <c r="M29" s="150"/>
      <c r="N29" s="150"/>
      <c r="O29" s="150"/>
      <c r="P29" s="150"/>
    </row>
    <row r="30" spans="1:16" ht="17.25" thickBot="1">
      <c r="A30" s="98"/>
      <c r="B30" s="285"/>
      <c r="C30" s="67"/>
      <c r="D30" s="100"/>
      <c r="E30" s="286"/>
      <c r="F30" s="286"/>
    </row>
    <row r="31" spans="1:16" s="27" customFormat="1" ht="17.25" thickBot="1">
      <c r="A31" s="103"/>
      <c r="B31" s="104" t="s">
        <v>913</v>
      </c>
      <c r="C31" s="105"/>
      <c r="D31" s="106"/>
      <c r="E31" s="127"/>
      <c r="F31" s="127">
        <f>SUM(F12:F30)</f>
        <v>0</v>
      </c>
      <c r="G31" s="79"/>
      <c r="H31" s="79"/>
      <c r="I31" s="79"/>
      <c r="J31" s="79"/>
      <c r="K31" s="79"/>
      <c r="L31" s="79"/>
      <c r="M31" s="79"/>
      <c r="N31" s="79"/>
      <c r="O31" s="79"/>
      <c r="P31" s="79"/>
    </row>
    <row r="32" spans="1:16" ht="17.25" thickTop="1"/>
  </sheetData>
  <sheetProtection selectLockedCells="1" selectUnlockedCells="1"/>
  <mergeCells count="5">
    <mergeCell ref="A4:F4"/>
    <mergeCell ref="A5:F5"/>
    <mergeCell ref="A6:F6"/>
    <mergeCell ref="A7:F7"/>
    <mergeCell ref="A8:F8"/>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B/8.0 SLIKOPLESKARSKA DELA</oddHead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I54"/>
  <sheetViews>
    <sheetView showGridLines="0" view="pageBreakPreview" zoomScaleSheetLayoutView="100" workbookViewId="0">
      <selection activeCell="A35" sqref="A35:I35"/>
    </sheetView>
  </sheetViews>
  <sheetFormatPr defaultRowHeight="16.5"/>
  <cols>
    <col min="1" max="1" width="12.42578125" style="50" customWidth="1"/>
    <col min="2" max="2" width="14" style="50" customWidth="1"/>
    <col min="3" max="3" width="9" style="50" customWidth="1"/>
    <col min="4" max="4" width="9.140625" style="50"/>
    <col min="5" max="5" width="6.85546875" style="50" customWidth="1"/>
    <col min="6" max="6" width="9.140625" style="50"/>
    <col min="7" max="8" width="6.42578125" style="50" customWidth="1"/>
    <col min="9" max="9" width="14.140625" style="50" customWidth="1"/>
    <col min="10" max="10" width="9.140625" style="50"/>
    <col min="11" max="11" width="11.5703125" style="50" customWidth="1"/>
    <col min="12" max="256" width="9.140625" style="50"/>
    <col min="257" max="257" width="12.42578125" style="50" customWidth="1"/>
    <col min="258" max="258" width="14" style="50" customWidth="1"/>
    <col min="259" max="259" width="9" style="50" customWidth="1"/>
    <col min="260" max="260" width="9.140625" style="50"/>
    <col min="261" max="261" width="6.85546875" style="50" customWidth="1"/>
    <col min="262" max="262" width="9.140625" style="50"/>
    <col min="263" max="264" width="6.42578125" style="50" customWidth="1"/>
    <col min="265" max="265" width="14.140625" style="50" customWidth="1"/>
    <col min="266" max="266" width="9.140625" style="50"/>
    <col min="267" max="267" width="11.5703125" style="50" customWidth="1"/>
    <col min="268" max="512" width="9.140625" style="50"/>
    <col min="513" max="513" width="12.42578125" style="50" customWidth="1"/>
    <col min="514" max="514" width="14" style="50" customWidth="1"/>
    <col min="515" max="515" width="9" style="50" customWidth="1"/>
    <col min="516" max="516" width="9.140625" style="50"/>
    <col min="517" max="517" width="6.85546875" style="50" customWidth="1"/>
    <col min="518" max="518" width="9.140625" style="50"/>
    <col min="519" max="520" width="6.42578125" style="50" customWidth="1"/>
    <col min="521" max="521" width="14.140625" style="50" customWidth="1"/>
    <col min="522" max="522" width="9.140625" style="50"/>
    <col min="523" max="523" width="11.5703125" style="50" customWidth="1"/>
    <col min="524" max="768" width="9.140625" style="50"/>
    <col min="769" max="769" width="12.42578125" style="50" customWidth="1"/>
    <col min="770" max="770" width="14" style="50" customWidth="1"/>
    <col min="771" max="771" width="9" style="50" customWidth="1"/>
    <col min="772" max="772" width="9.140625" style="50"/>
    <col min="773" max="773" width="6.85546875" style="50" customWidth="1"/>
    <col min="774" max="774" width="9.140625" style="50"/>
    <col min="775" max="776" width="6.42578125" style="50" customWidth="1"/>
    <col min="777" max="777" width="14.140625" style="50" customWidth="1"/>
    <col min="778" max="778" width="9.140625" style="50"/>
    <col min="779" max="779" width="11.5703125" style="50" customWidth="1"/>
    <col min="780" max="1024" width="9.140625" style="50"/>
    <col min="1025" max="1025" width="12.42578125" style="50" customWidth="1"/>
    <col min="1026" max="1026" width="14" style="50" customWidth="1"/>
    <col min="1027" max="1027" width="9" style="50" customWidth="1"/>
    <col min="1028" max="1028" width="9.140625" style="50"/>
    <col min="1029" max="1029" width="6.85546875" style="50" customWidth="1"/>
    <col min="1030" max="1030" width="9.140625" style="50"/>
    <col min="1031" max="1032" width="6.42578125" style="50" customWidth="1"/>
    <col min="1033" max="1033" width="14.140625" style="50" customWidth="1"/>
    <col min="1034" max="1034" width="9.140625" style="50"/>
    <col min="1035" max="1035" width="11.5703125" style="50" customWidth="1"/>
    <col min="1036" max="1280" width="9.140625" style="50"/>
    <col min="1281" max="1281" width="12.42578125" style="50" customWidth="1"/>
    <col min="1282" max="1282" width="14" style="50" customWidth="1"/>
    <col min="1283" max="1283" width="9" style="50" customWidth="1"/>
    <col min="1284" max="1284" width="9.140625" style="50"/>
    <col min="1285" max="1285" width="6.85546875" style="50" customWidth="1"/>
    <col min="1286" max="1286" width="9.140625" style="50"/>
    <col min="1287" max="1288" width="6.42578125" style="50" customWidth="1"/>
    <col min="1289" max="1289" width="14.140625" style="50" customWidth="1"/>
    <col min="1290" max="1290" width="9.140625" style="50"/>
    <col min="1291" max="1291" width="11.5703125" style="50" customWidth="1"/>
    <col min="1292" max="1536" width="9.140625" style="50"/>
    <col min="1537" max="1537" width="12.42578125" style="50" customWidth="1"/>
    <col min="1538" max="1538" width="14" style="50" customWidth="1"/>
    <col min="1539" max="1539" width="9" style="50" customWidth="1"/>
    <col min="1540" max="1540" width="9.140625" style="50"/>
    <col min="1541" max="1541" width="6.85546875" style="50" customWidth="1"/>
    <col min="1542" max="1542" width="9.140625" style="50"/>
    <col min="1543" max="1544" width="6.42578125" style="50" customWidth="1"/>
    <col min="1545" max="1545" width="14.140625" style="50" customWidth="1"/>
    <col min="1546" max="1546" width="9.140625" style="50"/>
    <col min="1547" max="1547" width="11.5703125" style="50" customWidth="1"/>
    <col min="1548" max="1792" width="9.140625" style="50"/>
    <col min="1793" max="1793" width="12.42578125" style="50" customWidth="1"/>
    <col min="1794" max="1794" width="14" style="50" customWidth="1"/>
    <col min="1795" max="1795" width="9" style="50" customWidth="1"/>
    <col min="1796" max="1796" width="9.140625" style="50"/>
    <col min="1797" max="1797" width="6.85546875" style="50" customWidth="1"/>
    <col min="1798" max="1798" width="9.140625" style="50"/>
    <col min="1799" max="1800" width="6.42578125" style="50" customWidth="1"/>
    <col min="1801" max="1801" width="14.140625" style="50" customWidth="1"/>
    <col min="1802" max="1802" width="9.140625" style="50"/>
    <col min="1803" max="1803" width="11.5703125" style="50" customWidth="1"/>
    <col min="1804" max="2048" width="9.140625" style="50"/>
    <col min="2049" max="2049" width="12.42578125" style="50" customWidth="1"/>
    <col min="2050" max="2050" width="14" style="50" customWidth="1"/>
    <col min="2051" max="2051" width="9" style="50" customWidth="1"/>
    <col min="2052" max="2052" width="9.140625" style="50"/>
    <col min="2053" max="2053" width="6.85546875" style="50" customWidth="1"/>
    <col min="2054" max="2054" width="9.140625" style="50"/>
    <col min="2055" max="2056" width="6.42578125" style="50" customWidth="1"/>
    <col min="2057" max="2057" width="14.140625" style="50" customWidth="1"/>
    <col min="2058" max="2058" width="9.140625" style="50"/>
    <col min="2059" max="2059" width="11.5703125" style="50" customWidth="1"/>
    <col min="2060" max="2304" width="9.140625" style="50"/>
    <col min="2305" max="2305" width="12.42578125" style="50" customWidth="1"/>
    <col min="2306" max="2306" width="14" style="50" customWidth="1"/>
    <col min="2307" max="2307" width="9" style="50" customWidth="1"/>
    <col min="2308" max="2308" width="9.140625" style="50"/>
    <col min="2309" max="2309" width="6.85546875" style="50" customWidth="1"/>
    <col min="2310" max="2310" width="9.140625" style="50"/>
    <col min="2311" max="2312" width="6.42578125" style="50" customWidth="1"/>
    <col min="2313" max="2313" width="14.140625" style="50" customWidth="1"/>
    <col min="2314" max="2314" width="9.140625" style="50"/>
    <col min="2315" max="2315" width="11.5703125" style="50" customWidth="1"/>
    <col min="2316" max="2560" width="9.140625" style="50"/>
    <col min="2561" max="2561" width="12.42578125" style="50" customWidth="1"/>
    <col min="2562" max="2562" width="14" style="50" customWidth="1"/>
    <col min="2563" max="2563" width="9" style="50" customWidth="1"/>
    <col min="2564" max="2564" width="9.140625" style="50"/>
    <col min="2565" max="2565" width="6.85546875" style="50" customWidth="1"/>
    <col min="2566" max="2566" width="9.140625" style="50"/>
    <col min="2567" max="2568" width="6.42578125" style="50" customWidth="1"/>
    <col min="2569" max="2569" width="14.140625" style="50" customWidth="1"/>
    <col min="2570" max="2570" width="9.140625" style="50"/>
    <col min="2571" max="2571" width="11.5703125" style="50" customWidth="1"/>
    <col min="2572" max="2816" width="9.140625" style="50"/>
    <col min="2817" max="2817" width="12.42578125" style="50" customWidth="1"/>
    <col min="2818" max="2818" width="14" style="50" customWidth="1"/>
    <col min="2819" max="2819" width="9" style="50" customWidth="1"/>
    <col min="2820" max="2820" width="9.140625" style="50"/>
    <col min="2821" max="2821" width="6.85546875" style="50" customWidth="1"/>
    <col min="2822" max="2822" width="9.140625" style="50"/>
    <col min="2823" max="2824" width="6.42578125" style="50" customWidth="1"/>
    <col min="2825" max="2825" width="14.140625" style="50" customWidth="1"/>
    <col min="2826" max="2826" width="9.140625" style="50"/>
    <col min="2827" max="2827" width="11.5703125" style="50" customWidth="1"/>
    <col min="2828" max="3072" width="9.140625" style="50"/>
    <col min="3073" max="3073" width="12.42578125" style="50" customWidth="1"/>
    <col min="3074" max="3074" width="14" style="50" customWidth="1"/>
    <col min="3075" max="3075" width="9" style="50" customWidth="1"/>
    <col min="3076" max="3076" width="9.140625" style="50"/>
    <col min="3077" max="3077" width="6.85546875" style="50" customWidth="1"/>
    <col min="3078" max="3078" width="9.140625" style="50"/>
    <col min="3079" max="3080" width="6.42578125" style="50" customWidth="1"/>
    <col min="3081" max="3081" width="14.140625" style="50" customWidth="1"/>
    <col min="3082" max="3082" width="9.140625" style="50"/>
    <col min="3083" max="3083" width="11.5703125" style="50" customWidth="1"/>
    <col min="3084" max="3328" width="9.140625" style="50"/>
    <col min="3329" max="3329" width="12.42578125" style="50" customWidth="1"/>
    <col min="3330" max="3330" width="14" style="50" customWidth="1"/>
    <col min="3331" max="3331" width="9" style="50" customWidth="1"/>
    <col min="3332" max="3332" width="9.140625" style="50"/>
    <col min="3333" max="3333" width="6.85546875" style="50" customWidth="1"/>
    <col min="3334" max="3334" width="9.140625" style="50"/>
    <col min="3335" max="3336" width="6.42578125" style="50" customWidth="1"/>
    <col min="3337" max="3337" width="14.140625" style="50" customWidth="1"/>
    <col min="3338" max="3338" width="9.140625" style="50"/>
    <col min="3339" max="3339" width="11.5703125" style="50" customWidth="1"/>
    <col min="3340" max="3584" width="9.140625" style="50"/>
    <col min="3585" max="3585" width="12.42578125" style="50" customWidth="1"/>
    <col min="3586" max="3586" width="14" style="50" customWidth="1"/>
    <col min="3587" max="3587" width="9" style="50" customWidth="1"/>
    <col min="3588" max="3588" width="9.140625" style="50"/>
    <col min="3589" max="3589" width="6.85546875" style="50" customWidth="1"/>
    <col min="3590" max="3590" width="9.140625" style="50"/>
    <col min="3591" max="3592" width="6.42578125" style="50" customWidth="1"/>
    <col min="3593" max="3593" width="14.140625" style="50" customWidth="1"/>
    <col min="3594" max="3594" width="9.140625" style="50"/>
    <col min="3595" max="3595" width="11.5703125" style="50" customWidth="1"/>
    <col min="3596" max="3840" width="9.140625" style="50"/>
    <col min="3841" max="3841" width="12.42578125" style="50" customWidth="1"/>
    <col min="3842" max="3842" width="14" style="50" customWidth="1"/>
    <col min="3843" max="3843" width="9" style="50" customWidth="1"/>
    <col min="3844" max="3844" width="9.140625" style="50"/>
    <col min="3845" max="3845" width="6.85546875" style="50" customWidth="1"/>
    <col min="3846" max="3846" width="9.140625" style="50"/>
    <col min="3847" max="3848" width="6.42578125" style="50" customWidth="1"/>
    <col min="3849" max="3849" width="14.140625" style="50" customWidth="1"/>
    <col min="3850" max="3850" width="9.140625" style="50"/>
    <col min="3851" max="3851" width="11.5703125" style="50" customWidth="1"/>
    <col min="3852" max="4096" width="9.140625" style="50"/>
    <col min="4097" max="4097" width="12.42578125" style="50" customWidth="1"/>
    <col min="4098" max="4098" width="14" style="50" customWidth="1"/>
    <col min="4099" max="4099" width="9" style="50" customWidth="1"/>
    <col min="4100" max="4100" width="9.140625" style="50"/>
    <col min="4101" max="4101" width="6.85546875" style="50" customWidth="1"/>
    <col min="4102" max="4102" width="9.140625" style="50"/>
    <col min="4103" max="4104" width="6.42578125" style="50" customWidth="1"/>
    <col min="4105" max="4105" width="14.140625" style="50" customWidth="1"/>
    <col min="4106" max="4106" width="9.140625" style="50"/>
    <col min="4107" max="4107" width="11.5703125" style="50" customWidth="1"/>
    <col min="4108" max="4352" width="9.140625" style="50"/>
    <col min="4353" max="4353" width="12.42578125" style="50" customWidth="1"/>
    <col min="4354" max="4354" width="14" style="50" customWidth="1"/>
    <col min="4355" max="4355" width="9" style="50" customWidth="1"/>
    <col min="4356" max="4356" width="9.140625" style="50"/>
    <col min="4357" max="4357" width="6.85546875" style="50" customWidth="1"/>
    <col min="4358" max="4358" width="9.140625" style="50"/>
    <col min="4359" max="4360" width="6.42578125" style="50" customWidth="1"/>
    <col min="4361" max="4361" width="14.140625" style="50" customWidth="1"/>
    <col min="4362" max="4362" width="9.140625" style="50"/>
    <col min="4363" max="4363" width="11.5703125" style="50" customWidth="1"/>
    <col min="4364" max="4608" width="9.140625" style="50"/>
    <col min="4609" max="4609" width="12.42578125" style="50" customWidth="1"/>
    <col min="4610" max="4610" width="14" style="50" customWidth="1"/>
    <col min="4611" max="4611" width="9" style="50" customWidth="1"/>
    <col min="4612" max="4612" width="9.140625" style="50"/>
    <col min="4613" max="4613" width="6.85546875" style="50" customWidth="1"/>
    <col min="4614" max="4614" width="9.140625" style="50"/>
    <col min="4615" max="4616" width="6.42578125" style="50" customWidth="1"/>
    <col min="4617" max="4617" width="14.140625" style="50" customWidth="1"/>
    <col min="4618" max="4618" width="9.140625" style="50"/>
    <col min="4619" max="4619" width="11.5703125" style="50" customWidth="1"/>
    <col min="4620" max="4864" width="9.140625" style="50"/>
    <col min="4865" max="4865" width="12.42578125" style="50" customWidth="1"/>
    <col min="4866" max="4866" width="14" style="50" customWidth="1"/>
    <col min="4867" max="4867" width="9" style="50" customWidth="1"/>
    <col min="4868" max="4868" width="9.140625" style="50"/>
    <col min="4869" max="4869" width="6.85546875" style="50" customWidth="1"/>
    <col min="4870" max="4870" width="9.140625" style="50"/>
    <col min="4871" max="4872" width="6.42578125" style="50" customWidth="1"/>
    <col min="4873" max="4873" width="14.140625" style="50" customWidth="1"/>
    <col min="4874" max="4874" width="9.140625" style="50"/>
    <col min="4875" max="4875" width="11.5703125" style="50" customWidth="1"/>
    <col min="4876" max="5120" width="9.140625" style="50"/>
    <col min="5121" max="5121" width="12.42578125" style="50" customWidth="1"/>
    <col min="5122" max="5122" width="14" style="50" customWidth="1"/>
    <col min="5123" max="5123" width="9" style="50" customWidth="1"/>
    <col min="5124" max="5124" width="9.140625" style="50"/>
    <col min="5125" max="5125" width="6.85546875" style="50" customWidth="1"/>
    <col min="5126" max="5126" width="9.140625" style="50"/>
    <col min="5127" max="5128" width="6.42578125" style="50" customWidth="1"/>
    <col min="5129" max="5129" width="14.140625" style="50" customWidth="1"/>
    <col min="5130" max="5130" width="9.140625" style="50"/>
    <col min="5131" max="5131" width="11.5703125" style="50" customWidth="1"/>
    <col min="5132" max="5376" width="9.140625" style="50"/>
    <col min="5377" max="5377" width="12.42578125" style="50" customWidth="1"/>
    <col min="5378" max="5378" width="14" style="50" customWidth="1"/>
    <col min="5379" max="5379" width="9" style="50" customWidth="1"/>
    <col min="5380" max="5380" width="9.140625" style="50"/>
    <col min="5381" max="5381" width="6.85546875" style="50" customWidth="1"/>
    <col min="5382" max="5382" width="9.140625" style="50"/>
    <col min="5383" max="5384" width="6.42578125" style="50" customWidth="1"/>
    <col min="5385" max="5385" width="14.140625" style="50" customWidth="1"/>
    <col min="5386" max="5386" width="9.140625" style="50"/>
    <col min="5387" max="5387" width="11.5703125" style="50" customWidth="1"/>
    <col min="5388" max="5632" width="9.140625" style="50"/>
    <col min="5633" max="5633" width="12.42578125" style="50" customWidth="1"/>
    <col min="5634" max="5634" width="14" style="50" customWidth="1"/>
    <col min="5635" max="5635" width="9" style="50" customWidth="1"/>
    <col min="5636" max="5636" width="9.140625" style="50"/>
    <col min="5637" max="5637" width="6.85546875" style="50" customWidth="1"/>
    <col min="5638" max="5638" width="9.140625" style="50"/>
    <col min="5639" max="5640" width="6.42578125" style="50" customWidth="1"/>
    <col min="5641" max="5641" width="14.140625" style="50" customWidth="1"/>
    <col min="5642" max="5642" width="9.140625" style="50"/>
    <col min="5643" max="5643" width="11.5703125" style="50" customWidth="1"/>
    <col min="5644" max="5888" width="9.140625" style="50"/>
    <col min="5889" max="5889" width="12.42578125" style="50" customWidth="1"/>
    <col min="5890" max="5890" width="14" style="50" customWidth="1"/>
    <col min="5891" max="5891" width="9" style="50" customWidth="1"/>
    <col min="5892" max="5892" width="9.140625" style="50"/>
    <col min="5893" max="5893" width="6.85546875" style="50" customWidth="1"/>
    <col min="5894" max="5894" width="9.140625" style="50"/>
    <col min="5895" max="5896" width="6.42578125" style="50" customWidth="1"/>
    <col min="5897" max="5897" width="14.140625" style="50" customWidth="1"/>
    <col min="5898" max="5898" width="9.140625" style="50"/>
    <col min="5899" max="5899" width="11.5703125" style="50" customWidth="1"/>
    <col min="5900" max="6144" width="9.140625" style="50"/>
    <col min="6145" max="6145" width="12.42578125" style="50" customWidth="1"/>
    <col min="6146" max="6146" width="14" style="50" customWidth="1"/>
    <col min="6147" max="6147" width="9" style="50" customWidth="1"/>
    <col min="6148" max="6148" width="9.140625" style="50"/>
    <col min="6149" max="6149" width="6.85546875" style="50" customWidth="1"/>
    <col min="6150" max="6150" width="9.140625" style="50"/>
    <col min="6151" max="6152" width="6.42578125" style="50" customWidth="1"/>
    <col min="6153" max="6153" width="14.140625" style="50" customWidth="1"/>
    <col min="6154" max="6154" width="9.140625" style="50"/>
    <col min="6155" max="6155" width="11.5703125" style="50" customWidth="1"/>
    <col min="6156" max="6400" width="9.140625" style="50"/>
    <col min="6401" max="6401" width="12.42578125" style="50" customWidth="1"/>
    <col min="6402" max="6402" width="14" style="50" customWidth="1"/>
    <col min="6403" max="6403" width="9" style="50" customWidth="1"/>
    <col min="6404" max="6404" width="9.140625" style="50"/>
    <col min="6405" max="6405" width="6.85546875" style="50" customWidth="1"/>
    <col min="6406" max="6406" width="9.140625" style="50"/>
    <col min="6407" max="6408" width="6.42578125" style="50" customWidth="1"/>
    <col min="6409" max="6409" width="14.140625" style="50" customWidth="1"/>
    <col min="6410" max="6410" width="9.140625" style="50"/>
    <col min="6411" max="6411" width="11.5703125" style="50" customWidth="1"/>
    <col min="6412" max="6656" width="9.140625" style="50"/>
    <col min="6657" max="6657" width="12.42578125" style="50" customWidth="1"/>
    <col min="6658" max="6658" width="14" style="50" customWidth="1"/>
    <col min="6659" max="6659" width="9" style="50" customWidth="1"/>
    <col min="6660" max="6660" width="9.140625" style="50"/>
    <col min="6661" max="6661" width="6.85546875" style="50" customWidth="1"/>
    <col min="6662" max="6662" width="9.140625" style="50"/>
    <col min="6663" max="6664" width="6.42578125" style="50" customWidth="1"/>
    <col min="6665" max="6665" width="14.140625" style="50" customWidth="1"/>
    <col min="6666" max="6666" width="9.140625" style="50"/>
    <col min="6667" max="6667" width="11.5703125" style="50" customWidth="1"/>
    <col min="6668" max="6912" width="9.140625" style="50"/>
    <col min="6913" max="6913" width="12.42578125" style="50" customWidth="1"/>
    <col min="6914" max="6914" width="14" style="50" customWidth="1"/>
    <col min="6915" max="6915" width="9" style="50" customWidth="1"/>
    <col min="6916" max="6916" width="9.140625" style="50"/>
    <col min="6917" max="6917" width="6.85546875" style="50" customWidth="1"/>
    <col min="6918" max="6918" width="9.140625" style="50"/>
    <col min="6919" max="6920" width="6.42578125" style="50" customWidth="1"/>
    <col min="6921" max="6921" width="14.140625" style="50" customWidth="1"/>
    <col min="6922" max="6922" width="9.140625" style="50"/>
    <col min="6923" max="6923" width="11.5703125" style="50" customWidth="1"/>
    <col min="6924" max="7168" width="9.140625" style="50"/>
    <col min="7169" max="7169" width="12.42578125" style="50" customWidth="1"/>
    <col min="7170" max="7170" width="14" style="50" customWidth="1"/>
    <col min="7171" max="7171" width="9" style="50" customWidth="1"/>
    <col min="7172" max="7172" width="9.140625" style="50"/>
    <col min="7173" max="7173" width="6.85546875" style="50" customWidth="1"/>
    <col min="7174" max="7174" width="9.140625" style="50"/>
    <col min="7175" max="7176" width="6.42578125" style="50" customWidth="1"/>
    <col min="7177" max="7177" width="14.140625" style="50" customWidth="1"/>
    <col min="7178" max="7178" width="9.140625" style="50"/>
    <col min="7179" max="7179" width="11.5703125" style="50" customWidth="1"/>
    <col min="7180" max="7424" width="9.140625" style="50"/>
    <col min="7425" max="7425" width="12.42578125" style="50" customWidth="1"/>
    <col min="7426" max="7426" width="14" style="50" customWidth="1"/>
    <col min="7427" max="7427" width="9" style="50" customWidth="1"/>
    <col min="7428" max="7428" width="9.140625" style="50"/>
    <col min="7429" max="7429" width="6.85546875" style="50" customWidth="1"/>
    <col min="7430" max="7430" width="9.140625" style="50"/>
    <col min="7431" max="7432" width="6.42578125" style="50" customWidth="1"/>
    <col min="7433" max="7433" width="14.140625" style="50" customWidth="1"/>
    <col min="7434" max="7434" width="9.140625" style="50"/>
    <col min="7435" max="7435" width="11.5703125" style="50" customWidth="1"/>
    <col min="7436" max="7680" width="9.140625" style="50"/>
    <col min="7681" max="7681" width="12.42578125" style="50" customWidth="1"/>
    <col min="7682" max="7682" width="14" style="50" customWidth="1"/>
    <col min="7683" max="7683" width="9" style="50" customWidth="1"/>
    <col min="7684" max="7684" width="9.140625" style="50"/>
    <col min="7685" max="7685" width="6.85546875" style="50" customWidth="1"/>
    <col min="7686" max="7686" width="9.140625" style="50"/>
    <col min="7687" max="7688" width="6.42578125" style="50" customWidth="1"/>
    <col min="7689" max="7689" width="14.140625" style="50" customWidth="1"/>
    <col min="7690" max="7690" width="9.140625" style="50"/>
    <col min="7691" max="7691" width="11.5703125" style="50" customWidth="1"/>
    <col min="7692" max="7936" width="9.140625" style="50"/>
    <col min="7937" max="7937" width="12.42578125" style="50" customWidth="1"/>
    <col min="7938" max="7938" width="14" style="50" customWidth="1"/>
    <col min="7939" max="7939" width="9" style="50" customWidth="1"/>
    <col min="7940" max="7940" width="9.140625" style="50"/>
    <col min="7941" max="7941" width="6.85546875" style="50" customWidth="1"/>
    <col min="7942" max="7942" width="9.140625" style="50"/>
    <col min="7943" max="7944" width="6.42578125" style="50" customWidth="1"/>
    <col min="7945" max="7945" width="14.140625" style="50" customWidth="1"/>
    <col min="7946" max="7946" width="9.140625" style="50"/>
    <col min="7947" max="7947" width="11.5703125" style="50" customWidth="1"/>
    <col min="7948" max="8192" width="9.140625" style="50"/>
    <col min="8193" max="8193" width="12.42578125" style="50" customWidth="1"/>
    <col min="8194" max="8194" width="14" style="50" customWidth="1"/>
    <col min="8195" max="8195" width="9" style="50" customWidth="1"/>
    <col min="8196" max="8196" width="9.140625" style="50"/>
    <col min="8197" max="8197" width="6.85546875" style="50" customWidth="1"/>
    <col min="8198" max="8198" width="9.140625" style="50"/>
    <col min="8199" max="8200" width="6.42578125" style="50" customWidth="1"/>
    <col min="8201" max="8201" width="14.140625" style="50" customWidth="1"/>
    <col min="8202" max="8202" width="9.140625" style="50"/>
    <col min="8203" max="8203" width="11.5703125" style="50" customWidth="1"/>
    <col min="8204" max="8448" width="9.140625" style="50"/>
    <col min="8449" max="8449" width="12.42578125" style="50" customWidth="1"/>
    <col min="8450" max="8450" width="14" style="50" customWidth="1"/>
    <col min="8451" max="8451" width="9" style="50" customWidth="1"/>
    <col min="8452" max="8452" width="9.140625" style="50"/>
    <col min="8453" max="8453" width="6.85546875" style="50" customWidth="1"/>
    <col min="8454" max="8454" width="9.140625" style="50"/>
    <col min="8455" max="8456" width="6.42578125" style="50" customWidth="1"/>
    <col min="8457" max="8457" width="14.140625" style="50" customWidth="1"/>
    <col min="8458" max="8458" width="9.140625" style="50"/>
    <col min="8459" max="8459" width="11.5703125" style="50" customWidth="1"/>
    <col min="8460" max="8704" width="9.140625" style="50"/>
    <col min="8705" max="8705" width="12.42578125" style="50" customWidth="1"/>
    <col min="8706" max="8706" width="14" style="50" customWidth="1"/>
    <col min="8707" max="8707" width="9" style="50" customWidth="1"/>
    <col min="8708" max="8708" width="9.140625" style="50"/>
    <col min="8709" max="8709" width="6.85546875" style="50" customWidth="1"/>
    <col min="8710" max="8710" width="9.140625" style="50"/>
    <col min="8711" max="8712" width="6.42578125" style="50" customWidth="1"/>
    <col min="8713" max="8713" width="14.140625" style="50" customWidth="1"/>
    <col min="8714" max="8714" width="9.140625" style="50"/>
    <col min="8715" max="8715" width="11.5703125" style="50" customWidth="1"/>
    <col min="8716" max="8960" width="9.140625" style="50"/>
    <col min="8961" max="8961" width="12.42578125" style="50" customWidth="1"/>
    <col min="8962" max="8962" width="14" style="50" customWidth="1"/>
    <col min="8963" max="8963" width="9" style="50" customWidth="1"/>
    <col min="8964" max="8964" width="9.140625" style="50"/>
    <col min="8965" max="8965" width="6.85546875" style="50" customWidth="1"/>
    <col min="8966" max="8966" width="9.140625" style="50"/>
    <col min="8967" max="8968" width="6.42578125" style="50" customWidth="1"/>
    <col min="8969" max="8969" width="14.140625" style="50" customWidth="1"/>
    <col min="8970" max="8970" width="9.140625" style="50"/>
    <col min="8971" max="8971" width="11.5703125" style="50" customWidth="1"/>
    <col min="8972" max="9216" width="9.140625" style="50"/>
    <col min="9217" max="9217" width="12.42578125" style="50" customWidth="1"/>
    <col min="9218" max="9218" width="14" style="50" customWidth="1"/>
    <col min="9219" max="9219" width="9" style="50" customWidth="1"/>
    <col min="9220" max="9220" width="9.140625" style="50"/>
    <col min="9221" max="9221" width="6.85546875" style="50" customWidth="1"/>
    <col min="9222" max="9222" width="9.140625" style="50"/>
    <col min="9223" max="9224" width="6.42578125" style="50" customWidth="1"/>
    <col min="9225" max="9225" width="14.140625" style="50" customWidth="1"/>
    <col min="9226" max="9226" width="9.140625" style="50"/>
    <col min="9227" max="9227" width="11.5703125" style="50" customWidth="1"/>
    <col min="9228" max="9472" width="9.140625" style="50"/>
    <col min="9473" max="9473" width="12.42578125" style="50" customWidth="1"/>
    <col min="9474" max="9474" width="14" style="50" customWidth="1"/>
    <col min="9475" max="9475" width="9" style="50" customWidth="1"/>
    <col min="9476" max="9476" width="9.140625" style="50"/>
    <col min="9477" max="9477" width="6.85546875" style="50" customWidth="1"/>
    <col min="9478" max="9478" width="9.140625" style="50"/>
    <col min="9479" max="9480" width="6.42578125" style="50" customWidth="1"/>
    <col min="9481" max="9481" width="14.140625" style="50" customWidth="1"/>
    <col min="9482" max="9482" width="9.140625" style="50"/>
    <col min="9483" max="9483" width="11.5703125" style="50" customWidth="1"/>
    <col min="9484" max="9728" width="9.140625" style="50"/>
    <col min="9729" max="9729" width="12.42578125" style="50" customWidth="1"/>
    <col min="9730" max="9730" width="14" style="50" customWidth="1"/>
    <col min="9731" max="9731" width="9" style="50" customWidth="1"/>
    <col min="9732" max="9732" width="9.140625" style="50"/>
    <col min="9733" max="9733" width="6.85546875" style="50" customWidth="1"/>
    <col min="9734" max="9734" width="9.140625" style="50"/>
    <col min="9735" max="9736" width="6.42578125" style="50" customWidth="1"/>
    <col min="9737" max="9737" width="14.140625" style="50" customWidth="1"/>
    <col min="9738" max="9738" width="9.140625" style="50"/>
    <col min="9739" max="9739" width="11.5703125" style="50" customWidth="1"/>
    <col min="9740" max="9984" width="9.140625" style="50"/>
    <col min="9985" max="9985" width="12.42578125" style="50" customWidth="1"/>
    <col min="9986" max="9986" width="14" style="50" customWidth="1"/>
    <col min="9987" max="9987" width="9" style="50" customWidth="1"/>
    <col min="9988" max="9988" width="9.140625" style="50"/>
    <col min="9989" max="9989" width="6.85546875" style="50" customWidth="1"/>
    <col min="9990" max="9990" width="9.140625" style="50"/>
    <col min="9991" max="9992" width="6.42578125" style="50" customWidth="1"/>
    <col min="9993" max="9993" width="14.140625" style="50" customWidth="1"/>
    <col min="9994" max="9994" width="9.140625" style="50"/>
    <col min="9995" max="9995" width="11.5703125" style="50" customWidth="1"/>
    <col min="9996" max="10240" width="9.140625" style="50"/>
    <col min="10241" max="10241" width="12.42578125" style="50" customWidth="1"/>
    <col min="10242" max="10242" width="14" style="50" customWidth="1"/>
    <col min="10243" max="10243" width="9" style="50" customWidth="1"/>
    <col min="10244" max="10244" width="9.140625" style="50"/>
    <col min="10245" max="10245" width="6.85546875" style="50" customWidth="1"/>
    <col min="10246" max="10246" width="9.140625" style="50"/>
    <col min="10247" max="10248" width="6.42578125" style="50" customWidth="1"/>
    <col min="10249" max="10249" width="14.140625" style="50" customWidth="1"/>
    <col min="10250" max="10250" width="9.140625" style="50"/>
    <col min="10251" max="10251" width="11.5703125" style="50" customWidth="1"/>
    <col min="10252" max="10496" width="9.140625" style="50"/>
    <col min="10497" max="10497" width="12.42578125" style="50" customWidth="1"/>
    <col min="10498" max="10498" width="14" style="50" customWidth="1"/>
    <col min="10499" max="10499" width="9" style="50" customWidth="1"/>
    <col min="10500" max="10500" width="9.140625" style="50"/>
    <col min="10501" max="10501" width="6.85546875" style="50" customWidth="1"/>
    <col min="10502" max="10502" width="9.140625" style="50"/>
    <col min="10503" max="10504" width="6.42578125" style="50" customWidth="1"/>
    <col min="10505" max="10505" width="14.140625" style="50" customWidth="1"/>
    <col min="10506" max="10506" width="9.140625" style="50"/>
    <col min="10507" max="10507" width="11.5703125" style="50" customWidth="1"/>
    <col min="10508" max="10752" width="9.140625" style="50"/>
    <col min="10753" max="10753" width="12.42578125" style="50" customWidth="1"/>
    <col min="10754" max="10754" width="14" style="50" customWidth="1"/>
    <col min="10755" max="10755" width="9" style="50" customWidth="1"/>
    <col min="10756" max="10756" width="9.140625" style="50"/>
    <col min="10757" max="10757" width="6.85546875" style="50" customWidth="1"/>
    <col min="10758" max="10758" width="9.140625" style="50"/>
    <col min="10759" max="10760" width="6.42578125" style="50" customWidth="1"/>
    <col min="10761" max="10761" width="14.140625" style="50" customWidth="1"/>
    <col min="10762" max="10762" width="9.140625" style="50"/>
    <col min="10763" max="10763" width="11.5703125" style="50" customWidth="1"/>
    <col min="10764" max="11008" width="9.140625" style="50"/>
    <col min="11009" max="11009" width="12.42578125" style="50" customWidth="1"/>
    <col min="11010" max="11010" width="14" style="50" customWidth="1"/>
    <col min="11011" max="11011" width="9" style="50" customWidth="1"/>
    <col min="11012" max="11012" width="9.140625" style="50"/>
    <col min="11013" max="11013" width="6.85546875" style="50" customWidth="1"/>
    <col min="11014" max="11014" width="9.140625" style="50"/>
    <col min="11015" max="11016" width="6.42578125" style="50" customWidth="1"/>
    <col min="11017" max="11017" width="14.140625" style="50" customWidth="1"/>
    <col min="11018" max="11018" width="9.140625" style="50"/>
    <col min="11019" max="11019" width="11.5703125" style="50" customWidth="1"/>
    <col min="11020" max="11264" width="9.140625" style="50"/>
    <col min="11265" max="11265" width="12.42578125" style="50" customWidth="1"/>
    <col min="11266" max="11266" width="14" style="50" customWidth="1"/>
    <col min="11267" max="11267" width="9" style="50" customWidth="1"/>
    <col min="11268" max="11268" width="9.140625" style="50"/>
    <col min="11269" max="11269" width="6.85546875" style="50" customWidth="1"/>
    <col min="11270" max="11270" width="9.140625" style="50"/>
    <col min="11271" max="11272" width="6.42578125" style="50" customWidth="1"/>
    <col min="11273" max="11273" width="14.140625" style="50" customWidth="1"/>
    <col min="11274" max="11274" width="9.140625" style="50"/>
    <col min="11275" max="11275" width="11.5703125" style="50" customWidth="1"/>
    <col min="11276" max="11520" width="9.140625" style="50"/>
    <col min="11521" max="11521" width="12.42578125" style="50" customWidth="1"/>
    <col min="11522" max="11522" width="14" style="50" customWidth="1"/>
    <col min="11523" max="11523" width="9" style="50" customWidth="1"/>
    <col min="11524" max="11524" width="9.140625" style="50"/>
    <col min="11525" max="11525" width="6.85546875" style="50" customWidth="1"/>
    <col min="11526" max="11526" width="9.140625" style="50"/>
    <col min="11527" max="11528" width="6.42578125" style="50" customWidth="1"/>
    <col min="11529" max="11529" width="14.140625" style="50" customWidth="1"/>
    <col min="11530" max="11530" width="9.140625" style="50"/>
    <col min="11531" max="11531" width="11.5703125" style="50" customWidth="1"/>
    <col min="11532" max="11776" width="9.140625" style="50"/>
    <col min="11777" max="11777" width="12.42578125" style="50" customWidth="1"/>
    <col min="11778" max="11778" width="14" style="50" customWidth="1"/>
    <col min="11779" max="11779" width="9" style="50" customWidth="1"/>
    <col min="11780" max="11780" width="9.140625" style="50"/>
    <col min="11781" max="11781" width="6.85546875" style="50" customWidth="1"/>
    <col min="11782" max="11782" width="9.140625" style="50"/>
    <col min="11783" max="11784" width="6.42578125" style="50" customWidth="1"/>
    <col min="11785" max="11785" width="14.140625" style="50" customWidth="1"/>
    <col min="11786" max="11786" width="9.140625" style="50"/>
    <col min="11787" max="11787" width="11.5703125" style="50" customWidth="1"/>
    <col min="11788" max="12032" width="9.140625" style="50"/>
    <col min="12033" max="12033" width="12.42578125" style="50" customWidth="1"/>
    <col min="12034" max="12034" width="14" style="50" customWidth="1"/>
    <col min="12035" max="12035" width="9" style="50" customWidth="1"/>
    <col min="12036" max="12036" width="9.140625" style="50"/>
    <col min="12037" max="12037" width="6.85546875" style="50" customWidth="1"/>
    <col min="12038" max="12038" width="9.140625" style="50"/>
    <col min="12039" max="12040" width="6.42578125" style="50" customWidth="1"/>
    <col min="12041" max="12041" width="14.140625" style="50" customWidth="1"/>
    <col min="12042" max="12042" width="9.140625" style="50"/>
    <col min="12043" max="12043" width="11.5703125" style="50" customWidth="1"/>
    <col min="12044" max="12288" width="9.140625" style="50"/>
    <col min="12289" max="12289" width="12.42578125" style="50" customWidth="1"/>
    <col min="12290" max="12290" width="14" style="50" customWidth="1"/>
    <col min="12291" max="12291" width="9" style="50" customWidth="1"/>
    <col min="12292" max="12292" width="9.140625" style="50"/>
    <col min="12293" max="12293" width="6.85546875" style="50" customWidth="1"/>
    <col min="12294" max="12294" width="9.140625" style="50"/>
    <col min="12295" max="12296" width="6.42578125" style="50" customWidth="1"/>
    <col min="12297" max="12297" width="14.140625" style="50" customWidth="1"/>
    <col min="12298" max="12298" width="9.140625" style="50"/>
    <col min="12299" max="12299" width="11.5703125" style="50" customWidth="1"/>
    <col min="12300" max="12544" width="9.140625" style="50"/>
    <col min="12545" max="12545" width="12.42578125" style="50" customWidth="1"/>
    <col min="12546" max="12546" width="14" style="50" customWidth="1"/>
    <col min="12547" max="12547" width="9" style="50" customWidth="1"/>
    <col min="12548" max="12548" width="9.140625" style="50"/>
    <col min="12549" max="12549" width="6.85546875" style="50" customWidth="1"/>
    <col min="12550" max="12550" width="9.140625" style="50"/>
    <col min="12551" max="12552" width="6.42578125" style="50" customWidth="1"/>
    <col min="12553" max="12553" width="14.140625" style="50" customWidth="1"/>
    <col min="12554" max="12554" width="9.140625" style="50"/>
    <col min="12555" max="12555" width="11.5703125" style="50" customWidth="1"/>
    <col min="12556" max="12800" width="9.140625" style="50"/>
    <col min="12801" max="12801" width="12.42578125" style="50" customWidth="1"/>
    <col min="12802" max="12802" width="14" style="50" customWidth="1"/>
    <col min="12803" max="12803" width="9" style="50" customWidth="1"/>
    <col min="12804" max="12804" width="9.140625" style="50"/>
    <col min="12805" max="12805" width="6.85546875" style="50" customWidth="1"/>
    <col min="12806" max="12806" width="9.140625" style="50"/>
    <col min="12807" max="12808" width="6.42578125" style="50" customWidth="1"/>
    <col min="12809" max="12809" width="14.140625" style="50" customWidth="1"/>
    <col min="12810" max="12810" width="9.140625" style="50"/>
    <col min="12811" max="12811" width="11.5703125" style="50" customWidth="1"/>
    <col min="12812" max="13056" width="9.140625" style="50"/>
    <col min="13057" max="13057" width="12.42578125" style="50" customWidth="1"/>
    <col min="13058" max="13058" width="14" style="50" customWidth="1"/>
    <col min="13059" max="13059" width="9" style="50" customWidth="1"/>
    <col min="13060" max="13060" width="9.140625" style="50"/>
    <col min="13061" max="13061" width="6.85546875" style="50" customWidth="1"/>
    <col min="13062" max="13062" width="9.140625" style="50"/>
    <col min="13063" max="13064" width="6.42578125" style="50" customWidth="1"/>
    <col min="13065" max="13065" width="14.140625" style="50" customWidth="1"/>
    <col min="13066" max="13066" width="9.140625" style="50"/>
    <col min="13067" max="13067" width="11.5703125" style="50" customWidth="1"/>
    <col min="13068" max="13312" width="9.140625" style="50"/>
    <col min="13313" max="13313" width="12.42578125" style="50" customWidth="1"/>
    <col min="13314" max="13314" width="14" style="50" customWidth="1"/>
    <col min="13315" max="13315" width="9" style="50" customWidth="1"/>
    <col min="13316" max="13316" width="9.140625" style="50"/>
    <col min="13317" max="13317" width="6.85546875" style="50" customWidth="1"/>
    <col min="13318" max="13318" width="9.140625" style="50"/>
    <col min="13319" max="13320" width="6.42578125" style="50" customWidth="1"/>
    <col min="13321" max="13321" width="14.140625" style="50" customWidth="1"/>
    <col min="13322" max="13322" width="9.140625" style="50"/>
    <col min="13323" max="13323" width="11.5703125" style="50" customWidth="1"/>
    <col min="13324" max="13568" width="9.140625" style="50"/>
    <col min="13569" max="13569" width="12.42578125" style="50" customWidth="1"/>
    <col min="13570" max="13570" width="14" style="50" customWidth="1"/>
    <col min="13571" max="13571" width="9" style="50" customWidth="1"/>
    <col min="13572" max="13572" width="9.140625" style="50"/>
    <col min="13573" max="13573" width="6.85546875" style="50" customWidth="1"/>
    <col min="13574" max="13574" width="9.140625" style="50"/>
    <col min="13575" max="13576" width="6.42578125" style="50" customWidth="1"/>
    <col min="13577" max="13577" width="14.140625" style="50" customWidth="1"/>
    <col min="13578" max="13578" width="9.140625" style="50"/>
    <col min="13579" max="13579" width="11.5703125" style="50" customWidth="1"/>
    <col min="13580" max="13824" width="9.140625" style="50"/>
    <col min="13825" max="13825" width="12.42578125" style="50" customWidth="1"/>
    <col min="13826" max="13826" width="14" style="50" customWidth="1"/>
    <col min="13827" max="13827" width="9" style="50" customWidth="1"/>
    <col min="13828" max="13828" width="9.140625" style="50"/>
    <col min="13829" max="13829" width="6.85546875" style="50" customWidth="1"/>
    <col min="13830" max="13830" width="9.140625" style="50"/>
    <col min="13831" max="13832" width="6.42578125" style="50" customWidth="1"/>
    <col min="13833" max="13833" width="14.140625" style="50" customWidth="1"/>
    <col min="13834" max="13834" width="9.140625" style="50"/>
    <col min="13835" max="13835" width="11.5703125" style="50" customWidth="1"/>
    <col min="13836" max="14080" width="9.140625" style="50"/>
    <col min="14081" max="14081" width="12.42578125" style="50" customWidth="1"/>
    <col min="14082" max="14082" width="14" style="50" customWidth="1"/>
    <col min="14083" max="14083" width="9" style="50" customWidth="1"/>
    <col min="14084" max="14084" width="9.140625" style="50"/>
    <col min="14085" max="14085" width="6.85546875" style="50" customWidth="1"/>
    <col min="14086" max="14086" width="9.140625" style="50"/>
    <col min="14087" max="14088" width="6.42578125" style="50" customWidth="1"/>
    <col min="14089" max="14089" width="14.140625" style="50" customWidth="1"/>
    <col min="14090" max="14090" width="9.140625" style="50"/>
    <col min="14091" max="14091" width="11.5703125" style="50" customWidth="1"/>
    <col min="14092" max="14336" width="9.140625" style="50"/>
    <col min="14337" max="14337" width="12.42578125" style="50" customWidth="1"/>
    <col min="14338" max="14338" width="14" style="50" customWidth="1"/>
    <col min="14339" max="14339" width="9" style="50" customWidth="1"/>
    <col min="14340" max="14340" width="9.140625" style="50"/>
    <col min="14341" max="14341" width="6.85546875" style="50" customWidth="1"/>
    <col min="14342" max="14342" width="9.140625" style="50"/>
    <col min="14343" max="14344" width="6.42578125" style="50" customWidth="1"/>
    <col min="14345" max="14345" width="14.140625" style="50" customWidth="1"/>
    <col min="14346" max="14346" width="9.140625" style="50"/>
    <col min="14347" max="14347" width="11.5703125" style="50" customWidth="1"/>
    <col min="14348" max="14592" width="9.140625" style="50"/>
    <col min="14593" max="14593" width="12.42578125" style="50" customWidth="1"/>
    <col min="14594" max="14594" width="14" style="50" customWidth="1"/>
    <col min="14595" max="14595" width="9" style="50" customWidth="1"/>
    <col min="14596" max="14596" width="9.140625" style="50"/>
    <col min="14597" max="14597" width="6.85546875" style="50" customWidth="1"/>
    <col min="14598" max="14598" width="9.140625" style="50"/>
    <col min="14599" max="14600" width="6.42578125" style="50" customWidth="1"/>
    <col min="14601" max="14601" width="14.140625" style="50" customWidth="1"/>
    <col min="14602" max="14602" width="9.140625" style="50"/>
    <col min="14603" max="14603" width="11.5703125" style="50" customWidth="1"/>
    <col min="14604" max="14848" width="9.140625" style="50"/>
    <col min="14849" max="14849" width="12.42578125" style="50" customWidth="1"/>
    <col min="14850" max="14850" width="14" style="50" customWidth="1"/>
    <col min="14851" max="14851" width="9" style="50" customWidth="1"/>
    <col min="14852" max="14852" width="9.140625" style="50"/>
    <col min="14853" max="14853" width="6.85546875" style="50" customWidth="1"/>
    <col min="14854" max="14854" width="9.140625" style="50"/>
    <col min="14855" max="14856" width="6.42578125" style="50" customWidth="1"/>
    <col min="14857" max="14857" width="14.140625" style="50" customWidth="1"/>
    <col min="14858" max="14858" width="9.140625" style="50"/>
    <col min="14859" max="14859" width="11.5703125" style="50" customWidth="1"/>
    <col min="14860" max="15104" width="9.140625" style="50"/>
    <col min="15105" max="15105" width="12.42578125" style="50" customWidth="1"/>
    <col min="15106" max="15106" width="14" style="50" customWidth="1"/>
    <col min="15107" max="15107" width="9" style="50" customWidth="1"/>
    <col min="15108" max="15108" width="9.140625" style="50"/>
    <col min="15109" max="15109" width="6.85546875" style="50" customWidth="1"/>
    <col min="15110" max="15110" width="9.140625" style="50"/>
    <col min="15111" max="15112" width="6.42578125" style="50" customWidth="1"/>
    <col min="15113" max="15113" width="14.140625" style="50" customWidth="1"/>
    <col min="15114" max="15114" width="9.140625" style="50"/>
    <col min="15115" max="15115" width="11.5703125" style="50" customWidth="1"/>
    <col min="15116" max="15360" width="9.140625" style="50"/>
    <col min="15361" max="15361" width="12.42578125" style="50" customWidth="1"/>
    <col min="15362" max="15362" width="14" style="50" customWidth="1"/>
    <col min="15363" max="15363" width="9" style="50" customWidth="1"/>
    <col min="15364" max="15364" width="9.140625" style="50"/>
    <col min="15365" max="15365" width="6.85546875" style="50" customWidth="1"/>
    <col min="15366" max="15366" width="9.140625" style="50"/>
    <col min="15367" max="15368" width="6.42578125" style="50" customWidth="1"/>
    <col min="15369" max="15369" width="14.140625" style="50" customWidth="1"/>
    <col min="15370" max="15370" width="9.140625" style="50"/>
    <col min="15371" max="15371" width="11.5703125" style="50" customWidth="1"/>
    <col min="15372" max="15616" width="9.140625" style="50"/>
    <col min="15617" max="15617" width="12.42578125" style="50" customWidth="1"/>
    <col min="15618" max="15618" width="14" style="50" customWidth="1"/>
    <col min="15619" max="15619" width="9" style="50" customWidth="1"/>
    <col min="15620" max="15620" width="9.140625" style="50"/>
    <col min="15621" max="15621" width="6.85546875" style="50" customWidth="1"/>
    <col min="15622" max="15622" width="9.140625" style="50"/>
    <col min="15623" max="15624" width="6.42578125" style="50" customWidth="1"/>
    <col min="15625" max="15625" width="14.140625" style="50" customWidth="1"/>
    <col min="15626" max="15626" width="9.140625" style="50"/>
    <col min="15627" max="15627" width="11.5703125" style="50" customWidth="1"/>
    <col min="15628" max="15872" width="9.140625" style="50"/>
    <col min="15873" max="15873" width="12.42578125" style="50" customWidth="1"/>
    <col min="15874" max="15874" width="14" style="50" customWidth="1"/>
    <col min="15875" max="15875" width="9" style="50" customWidth="1"/>
    <col min="15876" max="15876" width="9.140625" style="50"/>
    <col min="15877" max="15877" width="6.85546875" style="50" customWidth="1"/>
    <col min="15878" max="15878" width="9.140625" style="50"/>
    <col min="15879" max="15880" width="6.42578125" style="50" customWidth="1"/>
    <col min="15881" max="15881" width="14.140625" style="50" customWidth="1"/>
    <col min="15882" max="15882" width="9.140625" style="50"/>
    <col min="15883" max="15883" width="11.5703125" style="50" customWidth="1"/>
    <col min="15884" max="16128" width="9.140625" style="50"/>
    <col min="16129" max="16129" width="12.42578125" style="50" customWidth="1"/>
    <col min="16130" max="16130" width="14" style="50" customWidth="1"/>
    <col min="16131" max="16131" width="9" style="50" customWidth="1"/>
    <col min="16132" max="16132" width="9.140625" style="50"/>
    <col min="16133" max="16133" width="6.85546875" style="50" customWidth="1"/>
    <col min="16134" max="16134" width="9.140625" style="50"/>
    <col min="16135" max="16136" width="6.42578125" style="50" customWidth="1"/>
    <col min="16137" max="16137" width="14.140625" style="50" customWidth="1"/>
    <col min="16138" max="16138" width="9.140625" style="50"/>
    <col min="16139" max="16139" width="11.5703125" style="50" customWidth="1"/>
    <col min="16140" max="16384" width="9.140625" style="50"/>
  </cols>
  <sheetData>
    <row r="1" spans="1:9" s="41" customFormat="1" ht="18">
      <c r="A1" s="39" t="s">
        <v>20</v>
      </c>
      <c r="B1" s="40"/>
      <c r="C1" s="40"/>
      <c r="D1" s="40"/>
      <c r="E1" s="40"/>
      <c r="F1" s="40"/>
    </row>
    <row r="2" spans="1:9" s="43" customFormat="1">
      <c r="A2" s="42"/>
      <c r="B2" s="42"/>
      <c r="C2" s="42"/>
      <c r="D2" s="42"/>
      <c r="E2" s="42"/>
      <c r="F2" s="42"/>
    </row>
    <row r="3" spans="1:9" s="44" customFormat="1" ht="146.25" customHeight="1">
      <c r="A3" s="1167" t="s">
        <v>21</v>
      </c>
      <c r="B3" s="1168"/>
      <c r="C3" s="1168"/>
      <c r="D3" s="1168"/>
      <c r="E3" s="1168"/>
      <c r="F3" s="1168"/>
      <c r="G3" s="1168"/>
      <c r="H3" s="1168"/>
      <c r="I3" s="1168"/>
    </row>
    <row r="4" spans="1:9" s="44" customFormat="1" ht="5.0999999999999996" customHeight="1">
      <c r="A4" s="45"/>
      <c r="B4" s="45"/>
      <c r="C4" s="45"/>
      <c r="D4" s="45"/>
      <c r="E4" s="45"/>
      <c r="F4" s="45"/>
    </row>
    <row r="5" spans="1:9" s="44" customFormat="1" ht="17.25" customHeight="1">
      <c r="A5" s="1169" t="s">
        <v>22</v>
      </c>
      <c r="B5" s="1169"/>
      <c r="C5" s="1169"/>
      <c r="D5" s="1169"/>
      <c r="E5" s="1169"/>
      <c r="F5" s="1169"/>
      <c r="G5" s="1169"/>
      <c r="H5" s="1169"/>
      <c r="I5" s="1169"/>
    </row>
    <row r="6" spans="1:9" s="44" customFormat="1" ht="5.0999999999999996" customHeight="1">
      <c r="A6" s="45"/>
      <c r="B6" s="45"/>
      <c r="C6" s="45"/>
      <c r="D6" s="45"/>
      <c r="E6" s="45"/>
      <c r="F6" s="45"/>
    </row>
    <row r="7" spans="1:9" s="44" customFormat="1" ht="29.25" customHeight="1">
      <c r="A7" s="1169" t="s">
        <v>23</v>
      </c>
      <c r="B7" s="1169"/>
      <c r="C7" s="1169"/>
      <c r="D7" s="1169"/>
      <c r="E7" s="1169"/>
      <c r="F7" s="1169"/>
      <c r="G7" s="1169"/>
      <c r="H7" s="1169"/>
      <c r="I7" s="1169"/>
    </row>
    <row r="8" spans="1:9" s="44" customFormat="1" ht="5.0999999999999996" customHeight="1">
      <c r="A8" s="46"/>
      <c r="B8" s="47"/>
      <c r="C8" s="47"/>
      <c r="D8" s="47"/>
      <c r="E8" s="47"/>
      <c r="F8" s="47"/>
    </row>
    <row r="9" spans="1:9" s="44" customFormat="1" ht="83.25" customHeight="1">
      <c r="A9" s="1169" t="s">
        <v>24</v>
      </c>
      <c r="B9" s="1169"/>
      <c r="C9" s="1169"/>
      <c r="D9" s="1169"/>
      <c r="E9" s="1169"/>
      <c r="F9" s="1169"/>
      <c r="G9" s="1169"/>
      <c r="H9" s="1169"/>
      <c r="I9" s="1169"/>
    </row>
    <row r="10" spans="1:9" s="44" customFormat="1" ht="5.0999999999999996" customHeight="1">
      <c r="A10" s="46"/>
      <c r="B10" s="47"/>
      <c r="C10" s="47"/>
      <c r="D10" s="47"/>
      <c r="E10" s="47"/>
      <c r="F10" s="47"/>
    </row>
    <row r="11" spans="1:9" s="44" customFormat="1" ht="54" customHeight="1">
      <c r="A11" s="1166" t="s">
        <v>25</v>
      </c>
      <c r="B11" s="1166"/>
      <c r="C11" s="1166"/>
      <c r="D11" s="1166"/>
      <c r="E11" s="1166"/>
      <c r="F11" s="1166"/>
      <c r="G11" s="1166"/>
      <c r="H11" s="1166"/>
      <c r="I11" s="1166"/>
    </row>
    <row r="12" spans="1:9" s="44" customFormat="1" ht="5.0999999999999996" customHeight="1">
      <c r="A12" s="48"/>
    </row>
    <row r="13" spans="1:9" s="44" customFormat="1" ht="30" customHeight="1">
      <c r="A13" s="1166" t="s">
        <v>26</v>
      </c>
      <c r="B13" s="1166"/>
      <c r="C13" s="1166"/>
      <c r="D13" s="1166"/>
      <c r="E13" s="1166"/>
      <c r="F13" s="1166"/>
      <c r="G13" s="1166"/>
      <c r="H13" s="1166"/>
      <c r="I13" s="1166"/>
    </row>
    <row r="14" spans="1:9" s="44" customFormat="1" ht="5.0999999999999996" customHeight="1">
      <c r="A14" s="48"/>
    </row>
    <row r="15" spans="1:9" s="44" customFormat="1" ht="56.25" customHeight="1">
      <c r="A15" s="1166" t="s">
        <v>27</v>
      </c>
      <c r="B15" s="1166"/>
      <c r="C15" s="1166"/>
      <c r="D15" s="1166"/>
      <c r="E15" s="1166"/>
      <c r="F15" s="1166"/>
      <c r="G15" s="1166"/>
      <c r="H15" s="1166"/>
      <c r="I15" s="1166"/>
    </row>
    <row r="16" spans="1:9" s="44" customFormat="1" ht="5.0999999999999996" customHeight="1">
      <c r="A16" s="48"/>
    </row>
    <row r="17" spans="1:9" s="44" customFormat="1" ht="66.75" customHeight="1">
      <c r="A17" s="1166" t="s">
        <v>28</v>
      </c>
      <c r="B17" s="1166"/>
      <c r="C17" s="1166"/>
      <c r="D17" s="1166"/>
      <c r="E17" s="1166"/>
      <c r="F17" s="1166"/>
      <c r="G17" s="1166"/>
      <c r="H17" s="1166"/>
      <c r="I17" s="1166"/>
    </row>
    <row r="18" spans="1:9" s="44" customFormat="1" ht="5.0999999999999996" customHeight="1">
      <c r="A18" s="48"/>
    </row>
    <row r="19" spans="1:9" s="44" customFormat="1" ht="28.5" customHeight="1">
      <c r="A19" s="1169" t="s">
        <v>29</v>
      </c>
      <c r="B19" s="1169"/>
      <c r="C19" s="1169"/>
      <c r="D19" s="1169"/>
      <c r="E19" s="1169"/>
      <c r="F19" s="1169"/>
      <c r="G19" s="1169"/>
      <c r="H19" s="1169"/>
      <c r="I19" s="1169"/>
    </row>
    <row r="20" spans="1:9" s="44" customFormat="1" ht="5.0999999999999996" customHeight="1">
      <c r="A20" s="46"/>
      <c r="B20" s="46"/>
      <c r="C20" s="46"/>
      <c r="D20" s="46"/>
      <c r="E20" s="46"/>
      <c r="F20" s="46"/>
    </row>
    <row r="21" spans="1:9" s="44" customFormat="1" ht="50.25" customHeight="1">
      <c r="A21" s="1169" t="s">
        <v>30</v>
      </c>
      <c r="B21" s="1169"/>
      <c r="C21" s="1169"/>
      <c r="D21" s="1169"/>
      <c r="E21" s="1169"/>
      <c r="F21" s="1169"/>
      <c r="G21" s="1169"/>
      <c r="H21" s="1169"/>
      <c r="I21" s="1169"/>
    </row>
    <row r="22" spans="1:9" s="44" customFormat="1" ht="5.0999999999999996" customHeight="1">
      <c r="A22" s="46"/>
      <c r="B22" s="46"/>
      <c r="C22" s="46"/>
      <c r="D22" s="46"/>
      <c r="E22" s="46"/>
      <c r="F22" s="46"/>
    </row>
    <row r="23" spans="1:9" s="44" customFormat="1" ht="29.25" customHeight="1">
      <c r="A23" s="1169" t="s">
        <v>31</v>
      </c>
      <c r="B23" s="1169"/>
      <c r="C23" s="1169"/>
      <c r="D23" s="1169"/>
      <c r="E23" s="1169"/>
      <c r="F23" s="1169"/>
      <c r="G23" s="1169"/>
      <c r="H23" s="1169"/>
      <c r="I23" s="1169"/>
    </row>
    <row r="24" spans="1:9" s="44" customFormat="1" ht="5.0999999999999996" customHeight="1">
      <c r="A24" s="46"/>
      <c r="B24" s="46"/>
      <c r="C24" s="46"/>
      <c r="D24" s="46"/>
      <c r="E24" s="46"/>
      <c r="F24" s="46"/>
    </row>
    <row r="25" spans="1:9" s="44" customFormat="1" ht="54" customHeight="1">
      <c r="A25" s="1169" t="s">
        <v>32</v>
      </c>
      <c r="B25" s="1169"/>
      <c r="C25" s="1169"/>
      <c r="D25" s="1169"/>
      <c r="E25" s="1169"/>
      <c r="F25" s="1169"/>
      <c r="G25" s="1169"/>
      <c r="H25" s="1169"/>
      <c r="I25" s="1169"/>
    </row>
    <row r="26" spans="1:9" s="44" customFormat="1" ht="5.0999999999999996" customHeight="1">
      <c r="A26" s="46"/>
      <c r="B26" s="46"/>
      <c r="C26" s="46"/>
      <c r="D26" s="46"/>
      <c r="E26" s="46"/>
      <c r="F26" s="46"/>
    </row>
    <row r="27" spans="1:9" s="44" customFormat="1" ht="12.75">
      <c r="A27" s="1169" t="s">
        <v>33</v>
      </c>
      <c r="B27" s="1169"/>
      <c r="C27" s="1169"/>
      <c r="D27" s="1169"/>
      <c r="E27" s="1169"/>
      <c r="F27" s="1169"/>
      <c r="G27" s="1169"/>
      <c r="H27" s="1169"/>
      <c r="I27" s="1169"/>
    </row>
    <row r="28" spans="1:9" s="44" customFormat="1" ht="5.0999999999999996" customHeight="1">
      <c r="A28" s="46"/>
      <c r="B28" s="46"/>
      <c r="C28" s="46"/>
      <c r="D28" s="46"/>
      <c r="E28" s="46"/>
      <c r="F28" s="46"/>
    </row>
    <row r="29" spans="1:9" s="44" customFormat="1" ht="31.5" customHeight="1">
      <c r="A29" s="1169" t="s">
        <v>34</v>
      </c>
      <c r="B29" s="1169"/>
      <c r="C29" s="1169"/>
      <c r="D29" s="1169"/>
      <c r="E29" s="1169"/>
      <c r="F29" s="1169"/>
      <c r="G29" s="1169"/>
      <c r="H29" s="1169"/>
      <c r="I29" s="1169"/>
    </row>
    <row r="30" spans="1:9" s="44" customFormat="1" ht="5.0999999999999996" customHeight="1">
      <c r="A30" s="46"/>
      <c r="B30" s="46"/>
      <c r="C30" s="46"/>
      <c r="D30" s="46"/>
      <c r="E30" s="46"/>
      <c r="F30" s="46"/>
    </row>
    <row r="31" spans="1:9" s="44" customFormat="1" ht="25.5" customHeight="1">
      <c r="A31" s="1169" t="s">
        <v>35</v>
      </c>
      <c r="B31" s="1169"/>
      <c r="C31" s="1169"/>
      <c r="D31" s="1169"/>
      <c r="E31" s="1169"/>
      <c r="F31" s="1169"/>
      <c r="G31" s="1169"/>
      <c r="H31" s="1169"/>
      <c r="I31" s="1169"/>
    </row>
    <row r="32" spans="1:9" s="44" customFormat="1" ht="5.0999999999999996" customHeight="1">
      <c r="A32" s="46"/>
      <c r="B32" s="46"/>
      <c r="C32" s="46"/>
      <c r="D32" s="46"/>
      <c r="E32" s="46"/>
      <c r="F32" s="46"/>
    </row>
    <row r="33" spans="1:9" s="44" customFormat="1" ht="54" customHeight="1">
      <c r="A33" s="1169" t="s">
        <v>36</v>
      </c>
      <c r="B33" s="1169"/>
      <c r="C33" s="1169"/>
      <c r="D33" s="1169"/>
      <c r="E33" s="1169"/>
      <c r="F33" s="1169"/>
      <c r="G33" s="1169"/>
      <c r="H33" s="1169"/>
      <c r="I33" s="1169"/>
    </row>
    <row r="34" spans="1:9" s="44" customFormat="1" ht="5.0999999999999996" customHeight="1">
      <c r="A34" s="46"/>
      <c r="B34" s="46"/>
      <c r="C34" s="46"/>
      <c r="D34" s="46"/>
      <c r="E34" s="46"/>
      <c r="F34" s="46"/>
    </row>
    <row r="35" spans="1:9" s="44" customFormat="1" ht="27" customHeight="1">
      <c r="A35" s="1169" t="s">
        <v>37</v>
      </c>
      <c r="B35" s="1169"/>
      <c r="C35" s="1169"/>
      <c r="D35" s="1169"/>
      <c r="E35" s="1169"/>
      <c r="F35" s="1169"/>
      <c r="G35" s="1169"/>
      <c r="H35" s="1169"/>
      <c r="I35" s="1169"/>
    </row>
    <row r="36" spans="1:9" s="44" customFormat="1" ht="5.0999999999999996" customHeight="1">
      <c r="A36" s="46"/>
      <c r="B36" s="46"/>
      <c r="C36" s="46"/>
      <c r="D36" s="46"/>
      <c r="E36" s="46"/>
      <c r="F36" s="46"/>
    </row>
    <row r="37" spans="1:9" s="44" customFormat="1" ht="45" customHeight="1">
      <c r="A37" s="1169" t="s">
        <v>38</v>
      </c>
      <c r="B37" s="1169"/>
      <c r="C37" s="1169"/>
      <c r="D37" s="1169"/>
      <c r="E37" s="1169"/>
      <c r="F37" s="1169"/>
      <c r="G37" s="1169"/>
      <c r="H37" s="1169"/>
      <c r="I37" s="1169"/>
    </row>
    <row r="38" spans="1:9" s="44" customFormat="1" ht="5.0999999999999996" customHeight="1">
      <c r="A38" s="46"/>
      <c r="B38" s="46"/>
      <c r="C38" s="46"/>
      <c r="D38" s="46"/>
      <c r="E38" s="46"/>
      <c r="F38" s="46"/>
    </row>
    <row r="39" spans="1:9" s="44" customFormat="1" ht="28.5" customHeight="1">
      <c r="A39" s="1169" t="s">
        <v>39</v>
      </c>
      <c r="B39" s="1169"/>
      <c r="C39" s="1169"/>
      <c r="D39" s="1169"/>
      <c r="E39" s="1169"/>
      <c r="F39" s="1169"/>
      <c r="G39" s="1169"/>
      <c r="H39" s="1169"/>
      <c r="I39" s="1169"/>
    </row>
    <row r="40" spans="1:9" s="44" customFormat="1" ht="5.0999999999999996" customHeight="1">
      <c r="A40" s="46"/>
      <c r="B40" s="46"/>
      <c r="C40" s="46"/>
      <c r="D40" s="46"/>
      <c r="E40" s="46"/>
      <c r="F40" s="46"/>
    </row>
    <row r="41" spans="1:9" s="44" customFormat="1" ht="42" customHeight="1">
      <c r="A41" s="1169" t="s">
        <v>40</v>
      </c>
      <c r="B41" s="1169"/>
      <c r="C41" s="1169"/>
      <c r="D41" s="1169"/>
      <c r="E41" s="1169"/>
      <c r="F41" s="1169"/>
      <c r="G41" s="1169"/>
      <c r="H41" s="1169"/>
      <c r="I41" s="1169"/>
    </row>
    <row r="42" spans="1:9" s="44" customFormat="1" ht="5.0999999999999996" customHeight="1">
      <c r="A42" s="46"/>
      <c r="B42" s="46"/>
      <c r="C42" s="46"/>
      <c r="D42" s="46"/>
      <c r="E42" s="46"/>
      <c r="F42" s="46"/>
    </row>
    <row r="43" spans="1:9" s="44" customFormat="1" ht="12.75" customHeight="1">
      <c r="A43" s="1170" t="s">
        <v>41</v>
      </c>
      <c r="B43" s="1170"/>
      <c r="C43" s="1170"/>
      <c r="D43" s="1170"/>
      <c r="E43" s="1170"/>
      <c r="F43" s="1170"/>
      <c r="G43" s="1170"/>
      <c r="H43" s="1170"/>
      <c r="I43" s="1170"/>
    </row>
    <row r="44" spans="1:9" s="44" customFormat="1" ht="5.0999999999999996" customHeight="1">
      <c r="A44" s="49"/>
      <c r="B44" s="49"/>
      <c r="C44" s="49"/>
      <c r="D44" s="49"/>
      <c r="E44" s="49"/>
      <c r="F44" s="49"/>
      <c r="G44" s="49"/>
      <c r="H44" s="49"/>
      <c r="I44" s="49"/>
    </row>
    <row r="45" spans="1:9" s="44" customFormat="1" ht="12.75" customHeight="1">
      <c r="A45" s="1170" t="s">
        <v>42</v>
      </c>
      <c r="B45" s="1170"/>
      <c r="C45" s="1170"/>
      <c r="D45" s="1170"/>
      <c r="E45" s="1170"/>
      <c r="F45" s="1170"/>
      <c r="G45" s="1170"/>
      <c r="H45" s="1170"/>
      <c r="I45" s="1170"/>
    </row>
    <row r="46" spans="1:9" s="44" customFormat="1" ht="5.0999999999999996" customHeight="1">
      <c r="A46" s="49"/>
      <c r="B46" s="49"/>
      <c r="C46" s="49"/>
      <c r="D46" s="49"/>
      <c r="E46" s="49"/>
      <c r="F46" s="49"/>
      <c r="G46" s="49"/>
      <c r="H46" s="49"/>
      <c r="I46" s="49"/>
    </row>
    <row r="47" spans="1:9" s="44" customFormat="1" ht="12.75">
      <c r="A47" s="1170"/>
      <c r="B47" s="1170"/>
      <c r="C47" s="1170"/>
      <c r="D47" s="1170"/>
      <c r="E47" s="1170"/>
      <c r="F47" s="1170"/>
      <c r="G47" s="1170"/>
      <c r="H47" s="1170"/>
      <c r="I47" s="1170"/>
    </row>
    <row r="48" spans="1:9" s="44" customFormat="1" ht="5.0999999999999996" customHeight="1">
      <c r="A48" s="1170"/>
      <c r="B48" s="1170"/>
      <c r="C48" s="1170"/>
      <c r="D48" s="1170"/>
      <c r="E48" s="1170"/>
      <c r="F48" s="1170"/>
      <c r="G48" s="1170"/>
      <c r="H48" s="1170"/>
      <c r="I48" s="1170"/>
    </row>
    <row r="49" spans="1:9" s="44" customFormat="1" ht="12.75">
      <c r="A49" s="1170"/>
      <c r="B49" s="1170"/>
      <c r="C49" s="1170"/>
      <c r="D49" s="1170"/>
      <c r="E49" s="1170"/>
      <c r="F49" s="1170"/>
      <c r="G49" s="1170"/>
      <c r="H49" s="1170"/>
      <c r="I49" s="1170"/>
    </row>
    <row r="50" spans="1:9" s="44" customFormat="1" ht="5.0999999999999996" customHeight="1">
      <c r="A50" s="1170"/>
      <c r="B50" s="1170"/>
      <c r="C50" s="1170"/>
      <c r="D50" s="1170"/>
      <c r="E50" s="1170"/>
      <c r="F50" s="1170"/>
      <c r="G50" s="1170"/>
      <c r="H50" s="1170"/>
      <c r="I50" s="1170"/>
    </row>
    <row r="51" spans="1:9" s="44" customFormat="1" ht="12.75">
      <c r="A51" s="1170"/>
      <c r="B51" s="1170"/>
      <c r="C51" s="1170"/>
      <c r="D51" s="1170"/>
      <c r="E51" s="1170"/>
      <c r="F51" s="1170"/>
      <c r="G51" s="1170"/>
      <c r="H51" s="1170"/>
      <c r="I51" s="1170"/>
    </row>
    <row r="52" spans="1:9" s="44" customFormat="1" ht="12.75">
      <c r="A52" s="1170"/>
      <c r="B52" s="1170"/>
      <c r="C52" s="1170"/>
      <c r="D52" s="1170"/>
      <c r="E52" s="1170"/>
      <c r="F52" s="1170"/>
      <c r="G52" s="1170"/>
      <c r="H52" s="1170"/>
      <c r="I52" s="1170"/>
    </row>
    <row r="53" spans="1:9" s="44" customFormat="1" ht="5.0999999999999996" customHeight="1">
      <c r="A53" s="46"/>
      <c r="B53" s="46"/>
      <c r="C53" s="46"/>
      <c r="D53" s="46"/>
      <c r="E53" s="46"/>
      <c r="F53" s="46"/>
    </row>
    <row r="54" spans="1:9" s="44" customFormat="1" ht="14.25" customHeight="1">
      <c r="A54" s="1169"/>
      <c r="B54" s="1169"/>
      <c r="C54" s="1169"/>
      <c r="D54" s="1169"/>
      <c r="E54" s="1169"/>
      <c r="F54" s="1169"/>
      <c r="G54" s="1169"/>
      <c r="H54" s="1169"/>
      <c r="I54" s="1169"/>
    </row>
  </sheetData>
  <sheetProtection password="83EF" sheet="1" selectLockedCells="1" selectUnlockedCells="1"/>
  <mergeCells count="26">
    <mergeCell ref="A51:I52"/>
    <mergeCell ref="A54:I54"/>
    <mergeCell ref="A39:I39"/>
    <mergeCell ref="A41:I41"/>
    <mergeCell ref="A43:I43"/>
    <mergeCell ref="A45:I45"/>
    <mergeCell ref="A47:I48"/>
    <mergeCell ref="A49:I50"/>
    <mergeCell ref="A37:I37"/>
    <mergeCell ref="A15:I15"/>
    <mergeCell ref="A17:I17"/>
    <mergeCell ref="A19:I19"/>
    <mergeCell ref="A21:I21"/>
    <mergeCell ref="A23:I23"/>
    <mergeCell ref="A25:I25"/>
    <mergeCell ref="A27:I27"/>
    <mergeCell ref="A29:I29"/>
    <mergeCell ref="A31:I31"/>
    <mergeCell ref="A33:I33"/>
    <mergeCell ref="A35:I35"/>
    <mergeCell ref="A13:I13"/>
    <mergeCell ref="A3:I3"/>
    <mergeCell ref="A5:I5"/>
    <mergeCell ref="A7:I7"/>
    <mergeCell ref="A9:I9"/>
    <mergeCell ref="A11:I11"/>
  </mergeCells>
  <pageMargins left="0.90551181102362199" right="0.51181102362204722" top="0.74803149606299213" bottom="0.74803149606299213" header="0.31496062992125984" footer="0.31496062992125984"/>
  <pageSetup paperSize="9" scale="99" firstPageNumber="0" orientation="portrait" horizontalDpi="300" verticalDpi="300" r:id="rId1"/>
  <headerFooter alignWithMargins="0">
    <oddHeader>&amp;L&amp;9RUŠITEV IN NOVOGRADNJA PRIZIDKA K DOMU UPOKOJENCEV POLZELA&amp;R&amp;9UVOD V PROJEKTANTSKI POPIS</oddHeader>
    <oddFooter>&amp;L
&amp;R&amp;P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39997558519241921"/>
  </sheetPr>
  <dimension ref="A1:I38"/>
  <sheetViews>
    <sheetView view="pageBreakPreview" topLeftCell="A31" zoomScaleSheetLayoutView="100" workbookViewId="0">
      <selection activeCell="E35" sqref="E35"/>
    </sheetView>
  </sheetViews>
  <sheetFormatPr defaultRowHeight="16.5"/>
  <cols>
    <col min="1" max="1" width="7.140625" style="50" customWidth="1"/>
    <col min="2" max="2" width="39.42578125" style="1" customWidth="1"/>
    <col min="3" max="3" width="8.28515625" style="1" customWidth="1"/>
    <col min="4" max="4" width="11.28515625" style="1" customWidth="1"/>
    <col min="5" max="5" width="11.85546875" style="57" customWidth="1"/>
    <col min="6" max="6" width="12.5703125" style="57" customWidth="1"/>
    <col min="7" max="7" width="9.140625" style="50"/>
    <col min="8"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1.28515625" style="1" customWidth="1"/>
    <col min="261" max="261" width="11.85546875" style="1" customWidth="1"/>
    <col min="262" max="262" width="12.57031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1.28515625" style="1" customWidth="1"/>
    <col min="517" max="517" width="11.85546875" style="1" customWidth="1"/>
    <col min="518" max="518" width="12.57031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1.28515625" style="1" customWidth="1"/>
    <col min="773" max="773" width="11.85546875" style="1" customWidth="1"/>
    <col min="774" max="774" width="12.57031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1.28515625" style="1" customWidth="1"/>
    <col min="1029" max="1029" width="11.85546875" style="1" customWidth="1"/>
    <col min="1030" max="1030" width="12.57031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1.28515625" style="1" customWidth="1"/>
    <col min="1285" max="1285" width="11.85546875" style="1" customWidth="1"/>
    <col min="1286" max="1286" width="12.57031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1.28515625" style="1" customWidth="1"/>
    <col min="1541" max="1541" width="11.85546875" style="1" customWidth="1"/>
    <col min="1542" max="1542" width="12.57031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1.28515625" style="1" customWidth="1"/>
    <col min="1797" max="1797" width="11.85546875" style="1" customWidth="1"/>
    <col min="1798" max="1798" width="12.57031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1.28515625" style="1" customWidth="1"/>
    <col min="2053" max="2053" width="11.85546875" style="1" customWidth="1"/>
    <col min="2054" max="2054" width="12.57031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1.28515625" style="1" customWidth="1"/>
    <col min="2309" max="2309" width="11.85546875" style="1" customWidth="1"/>
    <col min="2310" max="2310" width="12.57031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1.28515625" style="1" customWidth="1"/>
    <col min="2565" max="2565" width="11.85546875" style="1" customWidth="1"/>
    <col min="2566" max="2566" width="12.57031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1.28515625" style="1" customWidth="1"/>
    <col min="2821" max="2821" width="11.85546875" style="1" customWidth="1"/>
    <col min="2822" max="2822" width="12.57031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1.28515625" style="1" customWidth="1"/>
    <col min="3077" max="3077" width="11.85546875" style="1" customWidth="1"/>
    <col min="3078" max="3078" width="12.57031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1.28515625" style="1" customWidth="1"/>
    <col min="3333" max="3333" width="11.85546875" style="1" customWidth="1"/>
    <col min="3334" max="3334" width="12.57031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1.28515625" style="1" customWidth="1"/>
    <col min="3589" max="3589" width="11.85546875" style="1" customWidth="1"/>
    <col min="3590" max="3590" width="12.57031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1.28515625" style="1" customWidth="1"/>
    <col min="3845" max="3845" width="11.85546875" style="1" customWidth="1"/>
    <col min="3846" max="3846" width="12.57031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1.28515625" style="1" customWidth="1"/>
    <col min="4101" max="4101" width="11.85546875" style="1" customWidth="1"/>
    <col min="4102" max="4102" width="12.57031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1.28515625" style="1" customWidth="1"/>
    <col min="4357" max="4357" width="11.85546875" style="1" customWidth="1"/>
    <col min="4358" max="4358" width="12.57031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1.28515625" style="1" customWidth="1"/>
    <col min="4613" max="4613" width="11.85546875" style="1" customWidth="1"/>
    <col min="4614" max="4614" width="12.57031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1.28515625" style="1" customWidth="1"/>
    <col min="4869" max="4869" width="11.85546875" style="1" customWidth="1"/>
    <col min="4870" max="4870" width="12.57031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1.28515625" style="1" customWidth="1"/>
    <col min="5125" max="5125" width="11.85546875" style="1" customWidth="1"/>
    <col min="5126" max="5126" width="12.57031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1.28515625" style="1" customWidth="1"/>
    <col min="5381" max="5381" width="11.85546875" style="1" customWidth="1"/>
    <col min="5382" max="5382" width="12.57031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1.28515625" style="1" customWidth="1"/>
    <col min="5637" max="5637" width="11.85546875" style="1" customWidth="1"/>
    <col min="5638" max="5638" width="12.57031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1.28515625" style="1" customWidth="1"/>
    <col min="5893" max="5893" width="11.85546875" style="1" customWidth="1"/>
    <col min="5894" max="5894" width="12.57031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1.28515625" style="1" customWidth="1"/>
    <col min="6149" max="6149" width="11.85546875" style="1" customWidth="1"/>
    <col min="6150" max="6150" width="12.57031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1.28515625" style="1" customWidth="1"/>
    <col min="6405" max="6405" width="11.85546875" style="1" customWidth="1"/>
    <col min="6406" max="6406" width="12.57031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1.28515625" style="1" customWidth="1"/>
    <col min="6661" max="6661" width="11.85546875" style="1" customWidth="1"/>
    <col min="6662" max="6662" width="12.57031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1.28515625" style="1" customWidth="1"/>
    <col min="6917" max="6917" width="11.85546875" style="1" customWidth="1"/>
    <col min="6918" max="6918" width="12.57031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1.28515625" style="1" customWidth="1"/>
    <col min="7173" max="7173" width="11.85546875" style="1" customWidth="1"/>
    <col min="7174" max="7174" width="12.57031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1.28515625" style="1" customWidth="1"/>
    <col min="7429" max="7429" width="11.85546875" style="1" customWidth="1"/>
    <col min="7430" max="7430" width="12.57031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1.28515625" style="1" customWidth="1"/>
    <col min="7685" max="7685" width="11.85546875" style="1" customWidth="1"/>
    <col min="7686" max="7686" width="12.57031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1.28515625" style="1" customWidth="1"/>
    <col min="7941" max="7941" width="11.85546875" style="1" customWidth="1"/>
    <col min="7942" max="7942" width="12.57031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1.28515625" style="1" customWidth="1"/>
    <col min="8197" max="8197" width="11.85546875" style="1" customWidth="1"/>
    <col min="8198" max="8198" width="12.57031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1.28515625" style="1" customWidth="1"/>
    <col min="8453" max="8453" width="11.85546875" style="1" customWidth="1"/>
    <col min="8454" max="8454" width="12.57031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1.28515625" style="1" customWidth="1"/>
    <col min="8709" max="8709" width="11.85546875" style="1" customWidth="1"/>
    <col min="8710" max="8710" width="12.57031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1.28515625" style="1" customWidth="1"/>
    <col min="8965" max="8965" width="11.85546875" style="1" customWidth="1"/>
    <col min="8966" max="8966" width="12.57031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1.28515625" style="1" customWidth="1"/>
    <col min="9221" max="9221" width="11.85546875" style="1" customWidth="1"/>
    <col min="9222" max="9222" width="12.57031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1.28515625" style="1" customWidth="1"/>
    <col min="9477" max="9477" width="11.85546875" style="1" customWidth="1"/>
    <col min="9478" max="9478" width="12.57031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1.28515625" style="1" customWidth="1"/>
    <col min="9733" max="9733" width="11.85546875" style="1" customWidth="1"/>
    <col min="9734" max="9734" width="12.57031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1.28515625" style="1" customWidth="1"/>
    <col min="9989" max="9989" width="11.85546875" style="1" customWidth="1"/>
    <col min="9990" max="9990" width="12.57031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1.28515625" style="1" customWidth="1"/>
    <col min="10245" max="10245" width="11.85546875" style="1" customWidth="1"/>
    <col min="10246" max="10246" width="12.57031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1.28515625" style="1" customWidth="1"/>
    <col min="10501" max="10501" width="11.85546875" style="1" customWidth="1"/>
    <col min="10502" max="10502" width="12.57031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1.28515625" style="1" customWidth="1"/>
    <col min="10757" max="10757" width="11.85546875" style="1" customWidth="1"/>
    <col min="10758" max="10758" width="12.57031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1.28515625" style="1" customWidth="1"/>
    <col min="11013" max="11013" width="11.85546875" style="1" customWidth="1"/>
    <col min="11014" max="11014" width="12.57031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1.28515625" style="1" customWidth="1"/>
    <col min="11269" max="11269" width="11.85546875" style="1" customWidth="1"/>
    <col min="11270" max="11270" width="12.57031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1.28515625" style="1" customWidth="1"/>
    <col min="11525" max="11525" width="11.85546875" style="1" customWidth="1"/>
    <col min="11526" max="11526" width="12.57031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1.28515625" style="1" customWidth="1"/>
    <col min="11781" max="11781" width="11.85546875" style="1" customWidth="1"/>
    <col min="11782" max="11782" width="12.57031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1.28515625" style="1" customWidth="1"/>
    <col min="12037" max="12037" width="11.85546875" style="1" customWidth="1"/>
    <col min="12038" max="12038" width="12.57031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1.28515625" style="1" customWidth="1"/>
    <col min="12293" max="12293" width="11.85546875" style="1" customWidth="1"/>
    <col min="12294" max="12294" width="12.57031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1.28515625" style="1" customWidth="1"/>
    <col min="12549" max="12549" width="11.85546875" style="1" customWidth="1"/>
    <col min="12550" max="12550" width="12.57031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1.28515625" style="1" customWidth="1"/>
    <col min="12805" max="12805" width="11.85546875" style="1" customWidth="1"/>
    <col min="12806" max="12806" width="12.57031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1.28515625" style="1" customWidth="1"/>
    <col min="13061" max="13061" width="11.85546875" style="1" customWidth="1"/>
    <col min="13062" max="13062" width="12.57031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1.28515625" style="1" customWidth="1"/>
    <col min="13317" max="13317" width="11.85546875" style="1" customWidth="1"/>
    <col min="13318" max="13318" width="12.57031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1.28515625" style="1" customWidth="1"/>
    <col min="13573" max="13573" width="11.85546875" style="1" customWidth="1"/>
    <col min="13574" max="13574" width="12.57031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1.28515625" style="1" customWidth="1"/>
    <col min="13829" max="13829" width="11.85546875" style="1" customWidth="1"/>
    <col min="13830" max="13830" width="12.57031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1.28515625" style="1" customWidth="1"/>
    <col min="14085" max="14085" width="11.85546875" style="1" customWidth="1"/>
    <col min="14086" max="14086" width="12.57031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1.28515625" style="1" customWidth="1"/>
    <col min="14341" max="14341" width="11.85546875" style="1" customWidth="1"/>
    <col min="14342" max="14342" width="12.57031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1.28515625" style="1" customWidth="1"/>
    <col min="14597" max="14597" width="11.85546875" style="1" customWidth="1"/>
    <col min="14598" max="14598" width="12.57031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1.28515625" style="1" customWidth="1"/>
    <col min="14853" max="14853" width="11.85546875" style="1" customWidth="1"/>
    <col min="14854" max="14854" width="12.57031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1.28515625" style="1" customWidth="1"/>
    <col min="15109" max="15109" width="11.85546875" style="1" customWidth="1"/>
    <col min="15110" max="15110" width="12.57031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1.28515625" style="1" customWidth="1"/>
    <col min="15365" max="15365" width="11.85546875" style="1" customWidth="1"/>
    <col min="15366" max="15366" width="12.57031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1.28515625" style="1" customWidth="1"/>
    <col min="15621" max="15621" width="11.85546875" style="1" customWidth="1"/>
    <col min="15622" max="15622" width="12.57031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1.28515625" style="1" customWidth="1"/>
    <col min="15877" max="15877" width="11.85546875" style="1" customWidth="1"/>
    <col min="15878" max="15878" width="12.57031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1.28515625" style="1" customWidth="1"/>
    <col min="16133" max="16133" width="11.85546875" style="1" customWidth="1"/>
    <col min="16134" max="16134" width="12.5703125" style="1" customWidth="1"/>
    <col min="16135" max="16139" width="9.140625" style="1"/>
    <col min="16140" max="16140" width="7.140625" style="1" customWidth="1"/>
    <col min="16141" max="16384" width="9.140625" style="1"/>
  </cols>
  <sheetData>
    <row r="1" spans="1:9">
      <c r="A1" s="79" t="s">
        <v>914</v>
      </c>
      <c r="B1" s="27" t="s">
        <v>915</v>
      </c>
    </row>
    <row r="2" spans="1:9">
      <c r="A2" s="79"/>
      <c r="B2" s="27"/>
    </row>
    <row r="3" spans="1:9">
      <c r="A3" s="13"/>
    </row>
    <row r="4" spans="1:9" s="27" customFormat="1" ht="17.25" thickBot="1">
      <c r="A4" s="287"/>
      <c r="B4" s="81" t="s">
        <v>74</v>
      </c>
      <c r="C4" s="82" t="s">
        <v>75</v>
      </c>
      <c r="D4" s="82" t="s">
        <v>76</v>
      </c>
      <c r="E4" s="117" t="s">
        <v>77</v>
      </c>
      <c r="F4" s="117" t="s">
        <v>78</v>
      </c>
      <c r="G4" s="79"/>
    </row>
    <row r="5" spans="1:9" ht="17.25" thickTop="1">
      <c r="A5" s="13"/>
    </row>
    <row r="6" spans="1:9" ht="132.75" customHeight="1">
      <c r="A6" s="119" t="s">
        <v>916</v>
      </c>
      <c r="B6" s="48" t="s">
        <v>917</v>
      </c>
      <c r="C6" s="86" t="s">
        <v>128</v>
      </c>
      <c r="D6" s="87">
        <v>1123.1400000000001</v>
      </c>
      <c r="E6" s="139"/>
      <c r="F6" s="139">
        <f>E6*D6</f>
        <v>0</v>
      </c>
      <c r="G6" s="87"/>
      <c r="H6" s="50"/>
      <c r="I6" s="50"/>
    </row>
    <row r="7" spans="1:9">
      <c r="A7" s="13"/>
      <c r="B7" s="196"/>
      <c r="C7" s="86"/>
      <c r="D7" s="87"/>
      <c r="E7" s="139"/>
      <c r="F7" s="139"/>
      <c r="G7" s="150"/>
      <c r="H7" s="120"/>
    </row>
    <row r="8" spans="1:9" ht="97.5" customHeight="1">
      <c r="A8" s="119" t="s">
        <v>918</v>
      </c>
      <c r="B8" s="48" t="s">
        <v>919</v>
      </c>
      <c r="C8" s="86" t="s">
        <v>128</v>
      </c>
      <c r="D8" s="87">
        <v>964.6</v>
      </c>
      <c r="E8" s="139"/>
      <c r="F8" s="139">
        <f>E8*D8</f>
        <v>0</v>
      </c>
      <c r="G8" s="150"/>
      <c r="H8" s="120"/>
    </row>
    <row r="9" spans="1:9">
      <c r="A9" s="13"/>
      <c r="B9" s="196"/>
      <c r="C9" s="86"/>
      <c r="D9" s="87"/>
      <c r="E9" s="139"/>
      <c r="F9" s="139"/>
      <c r="G9" s="150"/>
      <c r="H9" s="120"/>
    </row>
    <row r="10" spans="1:9" ht="99" customHeight="1">
      <c r="A10" s="119" t="s">
        <v>920</v>
      </c>
      <c r="B10" s="48" t="s">
        <v>921</v>
      </c>
      <c r="C10" s="86" t="s">
        <v>128</v>
      </c>
      <c r="D10" s="87">
        <v>1871.82</v>
      </c>
      <c r="E10" s="139"/>
      <c r="F10" s="139">
        <f>E10*D10</f>
        <v>0</v>
      </c>
      <c r="H10" s="120"/>
    </row>
    <row r="11" spans="1:9">
      <c r="A11" s="13"/>
      <c r="B11" s="196"/>
      <c r="C11" s="86"/>
      <c r="D11" s="87"/>
      <c r="E11" s="139"/>
      <c r="F11" s="139"/>
      <c r="G11" s="150"/>
      <c r="H11" s="120"/>
    </row>
    <row r="12" spans="1:9" ht="89.25">
      <c r="A12" s="119" t="s">
        <v>922</v>
      </c>
      <c r="B12" s="48" t="s">
        <v>923</v>
      </c>
      <c r="C12" s="86" t="s">
        <v>128</v>
      </c>
      <c r="D12" s="87">
        <v>37.5</v>
      </c>
      <c r="E12" s="139"/>
      <c r="F12" s="139">
        <f>E12*D12</f>
        <v>0</v>
      </c>
      <c r="G12" s="87"/>
      <c r="H12" s="120"/>
    </row>
    <row r="13" spans="1:9">
      <c r="A13" s="13"/>
      <c r="B13" s="196"/>
      <c r="C13" s="86"/>
      <c r="D13" s="87"/>
      <c r="E13" s="139"/>
      <c r="F13" s="139"/>
      <c r="G13" s="150"/>
      <c r="H13" s="120"/>
    </row>
    <row r="14" spans="1:9" ht="89.25">
      <c r="A14" s="119" t="s">
        <v>924</v>
      </c>
      <c r="B14" s="48" t="s">
        <v>925</v>
      </c>
      <c r="C14" s="86" t="s">
        <v>128</v>
      </c>
      <c r="D14" s="87">
        <v>44.83</v>
      </c>
      <c r="E14" s="139"/>
      <c r="F14" s="139">
        <f>E14*D14</f>
        <v>0</v>
      </c>
      <c r="H14" s="120"/>
    </row>
    <row r="15" spans="1:9">
      <c r="A15" s="13"/>
      <c r="H15" s="120"/>
    </row>
    <row r="16" spans="1:9" ht="114.75">
      <c r="A16" s="119" t="s">
        <v>926</v>
      </c>
      <c r="B16" s="48" t="s">
        <v>927</v>
      </c>
      <c r="C16" s="86" t="s">
        <v>128</v>
      </c>
      <c r="D16" s="87">
        <v>653.58000000000004</v>
      </c>
      <c r="E16" s="139"/>
      <c r="F16" s="139">
        <f>E16*D16</f>
        <v>0</v>
      </c>
      <c r="H16" s="120"/>
    </row>
    <row r="17" spans="1:8">
      <c r="A17" s="13"/>
      <c r="H17" s="120"/>
    </row>
    <row r="18" spans="1:8" ht="89.25">
      <c r="A18" s="119" t="s">
        <v>928</v>
      </c>
      <c r="B18" s="48" t="s">
        <v>929</v>
      </c>
      <c r="C18" s="86" t="s">
        <v>128</v>
      </c>
      <c r="D18" s="87">
        <v>8.1300000000000008</v>
      </c>
      <c r="E18" s="139"/>
      <c r="F18" s="139">
        <f>E18*D18</f>
        <v>0</v>
      </c>
      <c r="H18" s="120"/>
    </row>
    <row r="19" spans="1:8">
      <c r="A19" s="13"/>
      <c r="H19" s="120"/>
    </row>
    <row r="20" spans="1:8" ht="102">
      <c r="A20" s="119" t="s">
        <v>930</v>
      </c>
      <c r="B20" s="48" t="s">
        <v>931</v>
      </c>
      <c r="C20" s="86" t="s">
        <v>128</v>
      </c>
      <c r="D20" s="87">
        <v>6.84</v>
      </c>
      <c r="E20" s="139"/>
      <c r="F20" s="139">
        <f>E20*D20</f>
        <v>0</v>
      </c>
      <c r="H20" s="120"/>
    </row>
    <row r="21" spans="1:8">
      <c r="A21" s="13"/>
      <c r="H21" s="120"/>
    </row>
    <row r="22" spans="1:8" ht="114.75">
      <c r="A22" s="119" t="s">
        <v>932</v>
      </c>
      <c r="B22" s="48" t="s">
        <v>933</v>
      </c>
      <c r="C22" s="86" t="s">
        <v>128</v>
      </c>
      <c r="D22" s="87">
        <v>241.52</v>
      </c>
      <c r="E22" s="139"/>
      <c r="F22" s="139">
        <f>E22*D22</f>
        <v>0</v>
      </c>
      <c r="H22" s="120"/>
    </row>
    <row r="23" spans="1:8">
      <c r="A23" s="13"/>
      <c r="H23" s="120"/>
    </row>
    <row r="24" spans="1:8" ht="114.75">
      <c r="A24" s="119" t="s">
        <v>934</v>
      </c>
      <c r="B24" s="48" t="s">
        <v>935</v>
      </c>
      <c r="C24" s="86" t="s">
        <v>128</v>
      </c>
      <c r="D24" s="87">
        <v>32.43</v>
      </c>
      <c r="E24" s="139"/>
      <c r="F24" s="139">
        <f>E24*D24</f>
        <v>0</v>
      </c>
      <c r="H24" s="120"/>
    </row>
    <row r="25" spans="1:8">
      <c r="A25" s="13"/>
      <c r="H25" s="120"/>
    </row>
    <row r="26" spans="1:8" ht="76.5">
      <c r="A26" s="119" t="s">
        <v>936</v>
      </c>
      <c r="B26" s="48" t="s">
        <v>937</v>
      </c>
      <c r="C26" s="86" t="s">
        <v>128</v>
      </c>
      <c r="D26" s="87">
        <v>379.65</v>
      </c>
      <c r="E26" s="139"/>
      <c r="F26" s="139">
        <f>E26*D26</f>
        <v>0</v>
      </c>
      <c r="G26" s="150"/>
      <c r="H26" s="120"/>
    </row>
    <row r="27" spans="1:8">
      <c r="A27" s="13"/>
      <c r="B27" s="288"/>
      <c r="C27" s="86"/>
      <c r="D27" s="87"/>
      <c r="E27" s="139"/>
      <c r="F27" s="139"/>
      <c r="G27" s="150"/>
      <c r="H27" s="120"/>
    </row>
    <row r="28" spans="1:8" ht="63.75">
      <c r="A28" s="119" t="s">
        <v>938</v>
      </c>
      <c r="B28" s="48" t="s">
        <v>939</v>
      </c>
      <c r="C28" s="86" t="s">
        <v>128</v>
      </c>
      <c r="D28" s="87">
        <v>45.22</v>
      </c>
      <c r="E28" s="139"/>
      <c r="F28" s="139">
        <f>E28*D28</f>
        <v>0</v>
      </c>
      <c r="G28" s="150"/>
      <c r="H28" s="120"/>
    </row>
    <row r="29" spans="1:8">
      <c r="A29" s="13"/>
      <c r="B29" s="196"/>
      <c r="C29" s="86"/>
      <c r="D29" s="87"/>
      <c r="E29" s="139"/>
      <c r="F29" s="139"/>
      <c r="G29" s="150"/>
      <c r="H29" s="120"/>
    </row>
    <row r="30" spans="1:8" ht="43.5" customHeight="1">
      <c r="A30" s="119" t="s">
        <v>940</v>
      </c>
      <c r="B30" s="48" t="s">
        <v>941</v>
      </c>
      <c r="G30" s="150"/>
      <c r="H30" s="120"/>
    </row>
    <row r="31" spans="1:8">
      <c r="A31" s="13"/>
      <c r="B31" s="164" t="s">
        <v>942</v>
      </c>
      <c r="C31" s="86" t="s">
        <v>657</v>
      </c>
      <c r="D31" s="87">
        <v>12</v>
      </c>
      <c r="E31" s="139"/>
      <c r="F31" s="139">
        <f>E31*D31</f>
        <v>0</v>
      </c>
      <c r="G31" s="150"/>
      <c r="H31" s="120"/>
    </row>
    <row r="32" spans="1:8">
      <c r="A32" s="1"/>
      <c r="B32" s="164"/>
      <c r="C32" s="86"/>
      <c r="D32" s="87"/>
      <c r="E32" s="139"/>
      <c r="F32" s="139"/>
      <c r="G32" s="150"/>
      <c r="H32" s="120"/>
    </row>
    <row r="33" spans="1:8" ht="57" customHeight="1">
      <c r="A33" s="119" t="s">
        <v>943</v>
      </c>
      <c r="B33" s="48" t="s">
        <v>944</v>
      </c>
      <c r="C33" s="86" t="s">
        <v>128</v>
      </c>
      <c r="D33" s="87">
        <v>35</v>
      </c>
      <c r="E33" s="139"/>
      <c r="F33" s="139">
        <f>E33*D33</f>
        <v>0</v>
      </c>
      <c r="G33" s="150"/>
      <c r="H33" s="120"/>
    </row>
    <row r="34" spans="1:8">
      <c r="A34" s="1"/>
      <c r="B34" s="164"/>
      <c r="C34" s="86"/>
      <c r="D34" s="87"/>
      <c r="E34" s="139"/>
      <c r="F34" s="139"/>
      <c r="G34" s="150"/>
      <c r="H34" s="120"/>
    </row>
    <row r="35" spans="1:8" ht="58.5" customHeight="1">
      <c r="A35" s="119" t="s">
        <v>945</v>
      </c>
      <c r="B35" s="48" t="s">
        <v>946</v>
      </c>
      <c r="C35" s="86" t="s">
        <v>128</v>
      </c>
      <c r="D35" s="87">
        <v>40</v>
      </c>
      <c r="E35" s="139"/>
      <c r="F35" s="139">
        <f>E35*D35</f>
        <v>0</v>
      </c>
      <c r="G35" s="150"/>
      <c r="H35" s="120"/>
    </row>
    <row r="36" spans="1:8" s="120" customFormat="1" ht="13.5" thickBot="1">
      <c r="A36" s="119"/>
      <c r="B36" s="48"/>
      <c r="C36" s="121"/>
      <c r="D36" s="122"/>
      <c r="E36" s="125"/>
      <c r="F36" s="125"/>
      <c r="G36" s="150"/>
    </row>
    <row r="37" spans="1:8" s="27" customFormat="1" ht="17.25" thickBot="1">
      <c r="A37" s="289"/>
      <c r="B37" s="104" t="s">
        <v>947</v>
      </c>
      <c r="C37" s="105"/>
      <c r="D37" s="106"/>
      <c r="E37" s="127"/>
      <c r="F37" s="127">
        <f>SUM(F5:F36)</f>
        <v>0</v>
      </c>
      <c r="G37" s="79"/>
    </row>
    <row r="38" spans="1:8" ht="17.25" thickTop="1"/>
  </sheetData>
  <sheetProtection selectLockedCells="1" selectUnlockedCells="1"/>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OBRTNIŠKIH DEL
B/9.0 MONTAŽERSKA DELA</oddHead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sheetPr>
  <dimension ref="A1:I47"/>
  <sheetViews>
    <sheetView view="pageBreakPreview" zoomScaleSheetLayoutView="100" workbookViewId="0">
      <selection activeCell="F10" sqref="F10"/>
    </sheetView>
  </sheetViews>
  <sheetFormatPr defaultRowHeight="16.5"/>
  <cols>
    <col min="1" max="1" width="6.7109375" style="50" customWidth="1"/>
    <col min="2" max="2" width="19" style="50" customWidth="1"/>
    <col min="3" max="3" width="50" style="50" customWidth="1"/>
    <col min="4" max="4" width="4.42578125" style="1" customWidth="1"/>
    <col min="5" max="5" width="5.85546875" style="1" customWidth="1"/>
    <col min="6" max="6" width="9.85546875" style="57" customWidth="1"/>
    <col min="7" max="7" width="12.42578125" style="57" bestFit="1" customWidth="1"/>
    <col min="8" max="12" width="9.140625" style="1"/>
    <col min="13" max="13" width="7.140625" style="1" customWidth="1"/>
    <col min="14" max="256" width="9.140625" style="1"/>
    <col min="257" max="257" width="6.7109375" style="1" customWidth="1"/>
    <col min="258" max="258" width="19" style="1" customWidth="1"/>
    <col min="259" max="259" width="50" style="1" customWidth="1"/>
    <col min="260" max="260" width="4.42578125" style="1" customWidth="1"/>
    <col min="261" max="261" width="5.85546875" style="1" customWidth="1"/>
    <col min="262" max="262" width="9.85546875" style="1" customWidth="1"/>
    <col min="263" max="263" width="12.42578125" style="1" bestFit="1" customWidth="1"/>
    <col min="264" max="268" width="9.140625" style="1"/>
    <col min="269" max="269" width="7.140625" style="1" customWidth="1"/>
    <col min="270" max="512" width="9.140625" style="1"/>
    <col min="513" max="513" width="6.7109375" style="1" customWidth="1"/>
    <col min="514" max="514" width="19" style="1" customWidth="1"/>
    <col min="515" max="515" width="50" style="1" customWidth="1"/>
    <col min="516" max="516" width="4.42578125" style="1" customWidth="1"/>
    <col min="517" max="517" width="5.85546875" style="1" customWidth="1"/>
    <col min="518" max="518" width="9.85546875" style="1" customWidth="1"/>
    <col min="519" max="519" width="12.42578125" style="1" bestFit="1" customWidth="1"/>
    <col min="520" max="524" width="9.140625" style="1"/>
    <col min="525" max="525" width="7.140625" style="1" customWidth="1"/>
    <col min="526" max="768" width="9.140625" style="1"/>
    <col min="769" max="769" width="6.7109375" style="1" customWidth="1"/>
    <col min="770" max="770" width="19" style="1" customWidth="1"/>
    <col min="771" max="771" width="50" style="1" customWidth="1"/>
    <col min="772" max="772" width="4.42578125" style="1" customWidth="1"/>
    <col min="773" max="773" width="5.85546875" style="1" customWidth="1"/>
    <col min="774" max="774" width="9.85546875" style="1" customWidth="1"/>
    <col min="775" max="775" width="12.42578125" style="1" bestFit="1" customWidth="1"/>
    <col min="776" max="780" width="9.140625" style="1"/>
    <col min="781" max="781" width="7.140625" style="1" customWidth="1"/>
    <col min="782" max="1024" width="9.140625" style="1"/>
    <col min="1025" max="1025" width="6.7109375" style="1" customWidth="1"/>
    <col min="1026" max="1026" width="19" style="1" customWidth="1"/>
    <col min="1027" max="1027" width="50" style="1" customWidth="1"/>
    <col min="1028" max="1028" width="4.42578125" style="1" customWidth="1"/>
    <col min="1029" max="1029" width="5.85546875" style="1" customWidth="1"/>
    <col min="1030" max="1030" width="9.85546875" style="1" customWidth="1"/>
    <col min="1031" max="1031" width="12.42578125" style="1" bestFit="1" customWidth="1"/>
    <col min="1032" max="1036" width="9.140625" style="1"/>
    <col min="1037" max="1037" width="7.140625" style="1" customWidth="1"/>
    <col min="1038" max="1280" width="9.140625" style="1"/>
    <col min="1281" max="1281" width="6.7109375" style="1" customWidth="1"/>
    <col min="1282" max="1282" width="19" style="1" customWidth="1"/>
    <col min="1283" max="1283" width="50" style="1" customWidth="1"/>
    <col min="1284" max="1284" width="4.42578125" style="1" customWidth="1"/>
    <col min="1285" max="1285" width="5.85546875" style="1" customWidth="1"/>
    <col min="1286" max="1286" width="9.85546875" style="1" customWidth="1"/>
    <col min="1287" max="1287" width="12.42578125" style="1" bestFit="1" customWidth="1"/>
    <col min="1288" max="1292" width="9.140625" style="1"/>
    <col min="1293" max="1293" width="7.140625" style="1" customWidth="1"/>
    <col min="1294" max="1536" width="9.140625" style="1"/>
    <col min="1537" max="1537" width="6.7109375" style="1" customWidth="1"/>
    <col min="1538" max="1538" width="19" style="1" customWidth="1"/>
    <col min="1539" max="1539" width="50" style="1" customWidth="1"/>
    <col min="1540" max="1540" width="4.42578125" style="1" customWidth="1"/>
    <col min="1541" max="1541" width="5.85546875" style="1" customWidth="1"/>
    <col min="1542" max="1542" width="9.85546875" style="1" customWidth="1"/>
    <col min="1543" max="1543" width="12.42578125" style="1" bestFit="1" customWidth="1"/>
    <col min="1544" max="1548" width="9.140625" style="1"/>
    <col min="1549" max="1549" width="7.140625" style="1" customWidth="1"/>
    <col min="1550" max="1792" width="9.140625" style="1"/>
    <col min="1793" max="1793" width="6.7109375" style="1" customWidth="1"/>
    <col min="1794" max="1794" width="19" style="1" customWidth="1"/>
    <col min="1795" max="1795" width="50" style="1" customWidth="1"/>
    <col min="1796" max="1796" width="4.42578125" style="1" customWidth="1"/>
    <col min="1797" max="1797" width="5.85546875" style="1" customWidth="1"/>
    <col min="1798" max="1798" width="9.85546875" style="1" customWidth="1"/>
    <col min="1799" max="1799" width="12.42578125" style="1" bestFit="1" customWidth="1"/>
    <col min="1800" max="1804" width="9.140625" style="1"/>
    <col min="1805" max="1805" width="7.140625" style="1" customWidth="1"/>
    <col min="1806" max="2048" width="9.140625" style="1"/>
    <col min="2049" max="2049" width="6.7109375" style="1" customWidth="1"/>
    <col min="2050" max="2050" width="19" style="1" customWidth="1"/>
    <col min="2051" max="2051" width="50" style="1" customWidth="1"/>
    <col min="2052" max="2052" width="4.42578125" style="1" customWidth="1"/>
    <col min="2053" max="2053" width="5.85546875" style="1" customWidth="1"/>
    <col min="2054" max="2054" width="9.85546875" style="1" customWidth="1"/>
    <col min="2055" max="2055" width="12.42578125" style="1" bestFit="1" customWidth="1"/>
    <col min="2056" max="2060" width="9.140625" style="1"/>
    <col min="2061" max="2061" width="7.140625" style="1" customWidth="1"/>
    <col min="2062" max="2304" width="9.140625" style="1"/>
    <col min="2305" max="2305" width="6.7109375" style="1" customWidth="1"/>
    <col min="2306" max="2306" width="19" style="1" customWidth="1"/>
    <col min="2307" max="2307" width="50" style="1" customWidth="1"/>
    <col min="2308" max="2308" width="4.42578125" style="1" customWidth="1"/>
    <col min="2309" max="2309" width="5.85546875" style="1" customWidth="1"/>
    <col min="2310" max="2310" width="9.85546875" style="1" customWidth="1"/>
    <col min="2311" max="2311" width="12.42578125" style="1" bestFit="1" customWidth="1"/>
    <col min="2312" max="2316" width="9.140625" style="1"/>
    <col min="2317" max="2317" width="7.140625" style="1" customWidth="1"/>
    <col min="2318" max="2560" width="9.140625" style="1"/>
    <col min="2561" max="2561" width="6.7109375" style="1" customWidth="1"/>
    <col min="2562" max="2562" width="19" style="1" customWidth="1"/>
    <col min="2563" max="2563" width="50" style="1" customWidth="1"/>
    <col min="2564" max="2564" width="4.42578125" style="1" customWidth="1"/>
    <col min="2565" max="2565" width="5.85546875" style="1" customWidth="1"/>
    <col min="2566" max="2566" width="9.85546875" style="1" customWidth="1"/>
    <col min="2567" max="2567" width="12.42578125" style="1" bestFit="1" customWidth="1"/>
    <col min="2568" max="2572" width="9.140625" style="1"/>
    <col min="2573" max="2573" width="7.140625" style="1" customWidth="1"/>
    <col min="2574" max="2816" width="9.140625" style="1"/>
    <col min="2817" max="2817" width="6.7109375" style="1" customWidth="1"/>
    <col min="2818" max="2818" width="19" style="1" customWidth="1"/>
    <col min="2819" max="2819" width="50" style="1" customWidth="1"/>
    <col min="2820" max="2820" width="4.42578125" style="1" customWidth="1"/>
    <col min="2821" max="2821" width="5.85546875" style="1" customWidth="1"/>
    <col min="2822" max="2822" width="9.85546875" style="1" customWidth="1"/>
    <col min="2823" max="2823" width="12.42578125" style="1" bestFit="1" customWidth="1"/>
    <col min="2824" max="2828" width="9.140625" style="1"/>
    <col min="2829" max="2829" width="7.140625" style="1" customWidth="1"/>
    <col min="2830" max="3072" width="9.140625" style="1"/>
    <col min="3073" max="3073" width="6.7109375" style="1" customWidth="1"/>
    <col min="3074" max="3074" width="19" style="1" customWidth="1"/>
    <col min="3075" max="3075" width="50" style="1" customWidth="1"/>
    <col min="3076" max="3076" width="4.42578125" style="1" customWidth="1"/>
    <col min="3077" max="3077" width="5.85546875" style="1" customWidth="1"/>
    <col min="3078" max="3078" width="9.85546875" style="1" customWidth="1"/>
    <col min="3079" max="3079" width="12.42578125" style="1" bestFit="1" customWidth="1"/>
    <col min="3080" max="3084" width="9.140625" style="1"/>
    <col min="3085" max="3085" width="7.140625" style="1" customWidth="1"/>
    <col min="3086" max="3328" width="9.140625" style="1"/>
    <col min="3329" max="3329" width="6.7109375" style="1" customWidth="1"/>
    <col min="3330" max="3330" width="19" style="1" customWidth="1"/>
    <col min="3331" max="3331" width="50" style="1" customWidth="1"/>
    <col min="3332" max="3332" width="4.42578125" style="1" customWidth="1"/>
    <col min="3333" max="3333" width="5.85546875" style="1" customWidth="1"/>
    <col min="3334" max="3334" width="9.85546875" style="1" customWidth="1"/>
    <col min="3335" max="3335" width="12.42578125" style="1" bestFit="1" customWidth="1"/>
    <col min="3336" max="3340" width="9.140625" style="1"/>
    <col min="3341" max="3341" width="7.140625" style="1" customWidth="1"/>
    <col min="3342" max="3584" width="9.140625" style="1"/>
    <col min="3585" max="3585" width="6.7109375" style="1" customWidth="1"/>
    <col min="3586" max="3586" width="19" style="1" customWidth="1"/>
    <col min="3587" max="3587" width="50" style="1" customWidth="1"/>
    <col min="3588" max="3588" width="4.42578125" style="1" customWidth="1"/>
    <col min="3589" max="3589" width="5.85546875" style="1" customWidth="1"/>
    <col min="3590" max="3590" width="9.85546875" style="1" customWidth="1"/>
    <col min="3591" max="3591" width="12.42578125" style="1" bestFit="1" customWidth="1"/>
    <col min="3592" max="3596" width="9.140625" style="1"/>
    <col min="3597" max="3597" width="7.140625" style="1" customWidth="1"/>
    <col min="3598" max="3840" width="9.140625" style="1"/>
    <col min="3841" max="3841" width="6.7109375" style="1" customWidth="1"/>
    <col min="3842" max="3842" width="19" style="1" customWidth="1"/>
    <col min="3843" max="3843" width="50" style="1" customWidth="1"/>
    <col min="3844" max="3844" width="4.42578125" style="1" customWidth="1"/>
    <col min="3845" max="3845" width="5.85546875" style="1" customWidth="1"/>
    <col min="3846" max="3846" width="9.85546875" style="1" customWidth="1"/>
    <col min="3847" max="3847" width="12.42578125" style="1" bestFit="1" customWidth="1"/>
    <col min="3848" max="3852" width="9.140625" style="1"/>
    <col min="3853" max="3853" width="7.140625" style="1" customWidth="1"/>
    <col min="3854" max="4096" width="9.140625" style="1"/>
    <col min="4097" max="4097" width="6.7109375" style="1" customWidth="1"/>
    <col min="4098" max="4098" width="19" style="1" customWidth="1"/>
    <col min="4099" max="4099" width="50" style="1" customWidth="1"/>
    <col min="4100" max="4100" width="4.42578125" style="1" customWidth="1"/>
    <col min="4101" max="4101" width="5.85546875" style="1" customWidth="1"/>
    <col min="4102" max="4102" width="9.85546875" style="1" customWidth="1"/>
    <col min="4103" max="4103" width="12.42578125" style="1" bestFit="1" customWidth="1"/>
    <col min="4104" max="4108" width="9.140625" style="1"/>
    <col min="4109" max="4109" width="7.140625" style="1" customWidth="1"/>
    <col min="4110" max="4352" width="9.140625" style="1"/>
    <col min="4353" max="4353" width="6.7109375" style="1" customWidth="1"/>
    <col min="4354" max="4354" width="19" style="1" customWidth="1"/>
    <col min="4355" max="4355" width="50" style="1" customWidth="1"/>
    <col min="4356" max="4356" width="4.42578125" style="1" customWidth="1"/>
    <col min="4357" max="4357" width="5.85546875" style="1" customWidth="1"/>
    <col min="4358" max="4358" width="9.85546875" style="1" customWidth="1"/>
    <col min="4359" max="4359" width="12.42578125" style="1" bestFit="1" customWidth="1"/>
    <col min="4360" max="4364" width="9.140625" style="1"/>
    <col min="4365" max="4365" width="7.140625" style="1" customWidth="1"/>
    <col min="4366" max="4608" width="9.140625" style="1"/>
    <col min="4609" max="4609" width="6.7109375" style="1" customWidth="1"/>
    <col min="4610" max="4610" width="19" style="1" customWidth="1"/>
    <col min="4611" max="4611" width="50" style="1" customWidth="1"/>
    <col min="4612" max="4612" width="4.42578125" style="1" customWidth="1"/>
    <col min="4613" max="4613" width="5.85546875" style="1" customWidth="1"/>
    <col min="4614" max="4614" width="9.85546875" style="1" customWidth="1"/>
    <col min="4615" max="4615" width="12.42578125" style="1" bestFit="1" customWidth="1"/>
    <col min="4616" max="4620" width="9.140625" style="1"/>
    <col min="4621" max="4621" width="7.140625" style="1" customWidth="1"/>
    <col min="4622" max="4864" width="9.140625" style="1"/>
    <col min="4865" max="4865" width="6.7109375" style="1" customWidth="1"/>
    <col min="4866" max="4866" width="19" style="1" customWidth="1"/>
    <col min="4867" max="4867" width="50" style="1" customWidth="1"/>
    <col min="4868" max="4868" width="4.42578125" style="1" customWidth="1"/>
    <col min="4869" max="4869" width="5.85546875" style="1" customWidth="1"/>
    <col min="4870" max="4870" width="9.85546875" style="1" customWidth="1"/>
    <col min="4871" max="4871" width="12.42578125" style="1" bestFit="1" customWidth="1"/>
    <col min="4872" max="4876" width="9.140625" style="1"/>
    <col min="4877" max="4877" width="7.140625" style="1" customWidth="1"/>
    <col min="4878" max="5120" width="9.140625" style="1"/>
    <col min="5121" max="5121" width="6.7109375" style="1" customWidth="1"/>
    <col min="5122" max="5122" width="19" style="1" customWidth="1"/>
    <col min="5123" max="5123" width="50" style="1" customWidth="1"/>
    <col min="5124" max="5124" width="4.42578125" style="1" customWidth="1"/>
    <col min="5125" max="5125" width="5.85546875" style="1" customWidth="1"/>
    <col min="5126" max="5126" width="9.85546875" style="1" customWidth="1"/>
    <col min="5127" max="5127" width="12.42578125" style="1" bestFit="1" customWidth="1"/>
    <col min="5128" max="5132" width="9.140625" style="1"/>
    <col min="5133" max="5133" width="7.140625" style="1" customWidth="1"/>
    <col min="5134" max="5376" width="9.140625" style="1"/>
    <col min="5377" max="5377" width="6.7109375" style="1" customWidth="1"/>
    <col min="5378" max="5378" width="19" style="1" customWidth="1"/>
    <col min="5379" max="5379" width="50" style="1" customWidth="1"/>
    <col min="5380" max="5380" width="4.42578125" style="1" customWidth="1"/>
    <col min="5381" max="5381" width="5.85546875" style="1" customWidth="1"/>
    <col min="5382" max="5382" width="9.85546875" style="1" customWidth="1"/>
    <col min="5383" max="5383" width="12.42578125" style="1" bestFit="1" customWidth="1"/>
    <col min="5384" max="5388" width="9.140625" style="1"/>
    <col min="5389" max="5389" width="7.140625" style="1" customWidth="1"/>
    <col min="5390" max="5632" width="9.140625" style="1"/>
    <col min="5633" max="5633" width="6.7109375" style="1" customWidth="1"/>
    <col min="5634" max="5634" width="19" style="1" customWidth="1"/>
    <col min="5635" max="5635" width="50" style="1" customWidth="1"/>
    <col min="5636" max="5636" width="4.42578125" style="1" customWidth="1"/>
    <col min="5637" max="5637" width="5.85546875" style="1" customWidth="1"/>
    <col min="5638" max="5638" width="9.85546875" style="1" customWidth="1"/>
    <col min="5639" max="5639" width="12.42578125" style="1" bestFit="1" customWidth="1"/>
    <col min="5640" max="5644" width="9.140625" style="1"/>
    <col min="5645" max="5645" width="7.140625" style="1" customWidth="1"/>
    <col min="5646" max="5888" width="9.140625" style="1"/>
    <col min="5889" max="5889" width="6.7109375" style="1" customWidth="1"/>
    <col min="5890" max="5890" width="19" style="1" customWidth="1"/>
    <col min="5891" max="5891" width="50" style="1" customWidth="1"/>
    <col min="5892" max="5892" width="4.42578125" style="1" customWidth="1"/>
    <col min="5893" max="5893" width="5.85546875" style="1" customWidth="1"/>
    <col min="5894" max="5894" width="9.85546875" style="1" customWidth="1"/>
    <col min="5895" max="5895" width="12.42578125" style="1" bestFit="1" customWidth="1"/>
    <col min="5896" max="5900" width="9.140625" style="1"/>
    <col min="5901" max="5901" width="7.140625" style="1" customWidth="1"/>
    <col min="5902" max="6144" width="9.140625" style="1"/>
    <col min="6145" max="6145" width="6.7109375" style="1" customWidth="1"/>
    <col min="6146" max="6146" width="19" style="1" customWidth="1"/>
    <col min="6147" max="6147" width="50" style="1" customWidth="1"/>
    <col min="6148" max="6148" width="4.42578125" style="1" customWidth="1"/>
    <col min="6149" max="6149" width="5.85546875" style="1" customWidth="1"/>
    <col min="6150" max="6150" width="9.85546875" style="1" customWidth="1"/>
    <col min="6151" max="6151" width="12.42578125" style="1" bestFit="1" customWidth="1"/>
    <col min="6152" max="6156" width="9.140625" style="1"/>
    <col min="6157" max="6157" width="7.140625" style="1" customWidth="1"/>
    <col min="6158" max="6400" width="9.140625" style="1"/>
    <col min="6401" max="6401" width="6.7109375" style="1" customWidth="1"/>
    <col min="6402" max="6402" width="19" style="1" customWidth="1"/>
    <col min="6403" max="6403" width="50" style="1" customWidth="1"/>
    <col min="6404" max="6404" width="4.42578125" style="1" customWidth="1"/>
    <col min="6405" max="6405" width="5.85546875" style="1" customWidth="1"/>
    <col min="6406" max="6406" width="9.85546875" style="1" customWidth="1"/>
    <col min="6407" max="6407" width="12.42578125" style="1" bestFit="1" customWidth="1"/>
    <col min="6408" max="6412" width="9.140625" style="1"/>
    <col min="6413" max="6413" width="7.140625" style="1" customWidth="1"/>
    <col min="6414" max="6656" width="9.140625" style="1"/>
    <col min="6657" max="6657" width="6.7109375" style="1" customWidth="1"/>
    <col min="6658" max="6658" width="19" style="1" customWidth="1"/>
    <col min="6659" max="6659" width="50" style="1" customWidth="1"/>
    <col min="6660" max="6660" width="4.42578125" style="1" customWidth="1"/>
    <col min="6661" max="6661" width="5.85546875" style="1" customWidth="1"/>
    <col min="6662" max="6662" width="9.85546875" style="1" customWidth="1"/>
    <col min="6663" max="6663" width="12.42578125" style="1" bestFit="1" customWidth="1"/>
    <col min="6664" max="6668" width="9.140625" style="1"/>
    <col min="6669" max="6669" width="7.140625" style="1" customWidth="1"/>
    <col min="6670" max="6912" width="9.140625" style="1"/>
    <col min="6913" max="6913" width="6.7109375" style="1" customWidth="1"/>
    <col min="6914" max="6914" width="19" style="1" customWidth="1"/>
    <col min="6915" max="6915" width="50" style="1" customWidth="1"/>
    <col min="6916" max="6916" width="4.42578125" style="1" customWidth="1"/>
    <col min="6917" max="6917" width="5.85546875" style="1" customWidth="1"/>
    <col min="6918" max="6918" width="9.85546875" style="1" customWidth="1"/>
    <col min="6919" max="6919" width="12.42578125" style="1" bestFit="1" customWidth="1"/>
    <col min="6920" max="6924" width="9.140625" style="1"/>
    <col min="6925" max="6925" width="7.140625" style="1" customWidth="1"/>
    <col min="6926" max="7168" width="9.140625" style="1"/>
    <col min="7169" max="7169" width="6.7109375" style="1" customWidth="1"/>
    <col min="7170" max="7170" width="19" style="1" customWidth="1"/>
    <col min="7171" max="7171" width="50" style="1" customWidth="1"/>
    <col min="7172" max="7172" width="4.42578125" style="1" customWidth="1"/>
    <col min="7173" max="7173" width="5.85546875" style="1" customWidth="1"/>
    <col min="7174" max="7174" width="9.85546875" style="1" customWidth="1"/>
    <col min="7175" max="7175" width="12.42578125" style="1" bestFit="1" customWidth="1"/>
    <col min="7176" max="7180" width="9.140625" style="1"/>
    <col min="7181" max="7181" width="7.140625" style="1" customWidth="1"/>
    <col min="7182" max="7424" width="9.140625" style="1"/>
    <col min="7425" max="7425" width="6.7109375" style="1" customWidth="1"/>
    <col min="7426" max="7426" width="19" style="1" customWidth="1"/>
    <col min="7427" max="7427" width="50" style="1" customWidth="1"/>
    <col min="7428" max="7428" width="4.42578125" style="1" customWidth="1"/>
    <col min="7429" max="7429" width="5.85546875" style="1" customWidth="1"/>
    <col min="7430" max="7430" width="9.85546875" style="1" customWidth="1"/>
    <col min="7431" max="7431" width="12.42578125" style="1" bestFit="1" customWidth="1"/>
    <col min="7432" max="7436" width="9.140625" style="1"/>
    <col min="7437" max="7437" width="7.140625" style="1" customWidth="1"/>
    <col min="7438" max="7680" width="9.140625" style="1"/>
    <col min="7681" max="7681" width="6.7109375" style="1" customWidth="1"/>
    <col min="7682" max="7682" width="19" style="1" customWidth="1"/>
    <col min="7683" max="7683" width="50" style="1" customWidth="1"/>
    <col min="7684" max="7684" width="4.42578125" style="1" customWidth="1"/>
    <col min="7685" max="7685" width="5.85546875" style="1" customWidth="1"/>
    <col min="7686" max="7686" width="9.85546875" style="1" customWidth="1"/>
    <col min="7687" max="7687" width="12.42578125" style="1" bestFit="1" customWidth="1"/>
    <col min="7688" max="7692" width="9.140625" style="1"/>
    <col min="7693" max="7693" width="7.140625" style="1" customWidth="1"/>
    <col min="7694" max="7936" width="9.140625" style="1"/>
    <col min="7937" max="7937" width="6.7109375" style="1" customWidth="1"/>
    <col min="7938" max="7938" width="19" style="1" customWidth="1"/>
    <col min="7939" max="7939" width="50" style="1" customWidth="1"/>
    <col min="7940" max="7940" width="4.42578125" style="1" customWidth="1"/>
    <col min="7941" max="7941" width="5.85546875" style="1" customWidth="1"/>
    <col min="7942" max="7942" width="9.85546875" style="1" customWidth="1"/>
    <col min="7943" max="7943" width="12.42578125" style="1" bestFit="1" customWidth="1"/>
    <col min="7944" max="7948" width="9.140625" style="1"/>
    <col min="7949" max="7949" width="7.140625" style="1" customWidth="1"/>
    <col min="7950" max="8192" width="9.140625" style="1"/>
    <col min="8193" max="8193" width="6.7109375" style="1" customWidth="1"/>
    <col min="8194" max="8194" width="19" style="1" customWidth="1"/>
    <col min="8195" max="8195" width="50" style="1" customWidth="1"/>
    <col min="8196" max="8196" width="4.42578125" style="1" customWidth="1"/>
    <col min="8197" max="8197" width="5.85546875" style="1" customWidth="1"/>
    <col min="8198" max="8198" width="9.85546875" style="1" customWidth="1"/>
    <col min="8199" max="8199" width="12.42578125" style="1" bestFit="1" customWidth="1"/>
    <col min="8200" max="8204" width="9.140625" style="1"/>
    <col min="8205" max="8205" width="7.140625" style="1" customWidth="1"/>
    <col min="8206" max="8448" width="9.140625" style="1"/>
    <col min="8449" max="8449" width="6.7109375" style="1" customWidth="1"/>
    <col min="8450" max="8450" width="19" style="1" customWidth="1"/>
    <col min="8451" max="8451" width="50" style="1" customWidth="1"/>
    <col min="8452" max="8452" width="4.42578125" style="1" customWidth="1"/>
    <col min="8453" max="8453" width="5.85546875" style="1" customWidth="1"/>
    <col min="8454" max="8454" width="9.85546875" style="1" customWidth="1"/>
    <col min="8455" max="8455" width="12.42578125" style="1" bestFit="1" customWidth="1"/>
    <col min="8456" max="8460" width="9.140625" style="1"/>
    <col min="8461" max="8461" width="7.140625" style="1" customWidth="1"/>
    <col min="8462" max="8704" width="9.140625" style="1"/>
    <col min="8705" max="8705" width="6.7109375" style="1" customWidth="1"/>
    <col min="8706" max="8706" width="19" style="1" customWidth="1"/>
    <col min="8707" max="8707" width="50" style="1" customWidth="1"/>
    <col min="8708" max="8708" width="4.42578125" style="1" customWidth="1"/>
    <col min="8709" max="8709" width="5.85546875" style="1" customWidth="1"/>
    <col min="8710" max="8710" width="9.85546875" style="1" customWidth="1"/>
    <col min="8711" max="8711" width="12.42578125" style="1" bestFit="1" customWidth="1"/>
    <col min="8712" max="8716" width="9.140625" style="1"/>
    <col min="8717" max="8717" width="7.140625" style="1" customWidth="1"/>
    <col min="8718" max="8960" width="9.140625" style="1"/>
    <col min="8961" max="8961" width="6.7109375" style="1" customWidth="1"/>
    <col min="8962" max="8962" width="19" style="1" customWidth="1"/>
    <col min="8963" max="8963" width="50" style="1" customWidth="1"/>
    <col min="8964" max="8964" width="4.42578125" style="1" customWidth="1"/>
    <col min="8965" max="8965" width="5.85546875" style="1" customWidth="1"/>
    <col min="8966" max="8966" width="9.85546875" style="1" customWidth="1"/>
    <col min="8967" max="8967" width="12.42578125" style="1" bestFit="1" customWidth="1"/>
    <col min="8968" max="8972" width="9.140625" style="1"/>
    <col min="8973" max="8973" width="7.140625" style="1" customWidth="1"/>
    <col min="8974" max="9216" width="9.140625" style="1"/>
    <col min="9217" max="9217" width="6.7109375" style="1" customWidth="1"/>
    <col min="9218" max="9218" width="19" style="1" customWidth="1"/>
    <col min="9219" max="9219" width="50" style="1" customWidth="1"/>
    <col min="9220" max="9220" width="4.42578125" style="1" customWidth="1"/>
    <col min="9221" max="9221" width="5.85546875" style="1" customWidth="1"/>
    <col min="9222" max="9222" width="9.85546875" style="1" customWidth="1"/>
    <col min="9223" max="9223" width="12.42578125" style="1" bestFit="1" customWidth="1"/>
    <col min="9224" max="9228" width="9.140625" style="1"/>
    <col min="9229" max="9229" width="7.140625" style="1" customWidth="1"/>
    <col min="9230" max="9472" width="9.140625" style="1"/>
    <col min="9473" max="9473" width="6.7109375" style="1" customWidth="1"/>
    <col min="9474" max="9474" width="19" style="1" customWidth="1"/>
    <col min="9475" max="9475" width="50" style="1" customWidth="1"/>
    <col min="9476" max="9476" width="4.42578125" style="1" customWidth="1"/>
    <col min="9477" max="9477" width="5.85546875" style="1" customWidth="1"/>
    <col min="9478" max="9478" width="9.85546875" style="1" customWidth="1"/>
    <col min="9479" max="9479" width="12.42578125" style="1" bestFit="1" customWidth="1"/>
    <col min="9480" max="9484" width="9.140625" style="1"/>
    <col min="9485" max="9485" width="7.140625" style="1" customWidth="1"/>
    <col min="9486" max="9728" width="9.140625" style="1"/>
    <col min="9729" max="9729" width="6.7109375" style="1" customWidth="1"/>
    <col min="9730" max="9730" width="19" style="1" customWidth="1"/>
    <col min="9731" max="9731" width="50" style="1" customWidth="1"/>
    <col min="9732" max="9732" width="4.42578125" style="1" customWidth="1"/>
    <col min="9733" max="9733" width="5.85546875" style="1" customWidth="1"/>
    <col min="9734" max="9734" width="9.85546875" style="1" customWidth="1"/>
    <col min="9735" max="9735" width="12.42578125" style="1" bestFit="1" customWidth="1"/>
    <col min="9736" max="9740" width="9.140625" style="1"/>
    <col min="9741" max="9741" width="7.140625" style="1" customWidth="1"/>
    <col min="9742" max="9984" width="9.140625" style="1"/>
    <col min="9985" max="9985" width="6.7109375" style="1" customWidth="1"/>
    <col min="9986" max="9986" width="19" style="1" customWidth="1"/>
    <col min="9987" max="9987" width="50" style="1" customWidth="1"/>
    <col min="9988" max="9988" width="4.42578125" style="1" customWidth="1"/>
    <col min="9989" max="9989" width="5.85546875" style="1" customWidth="1"/>
    <col min="9990" max="9990" width="9.85546875" style="1" customWidth="1"/>
    <col min="9991" max="9991" width="12.42578125" style="1" bestFit="1" customWidth="1"/>
    <col min="9992" max="9996" width="9.140625" style="1"/>
    <col min="9997" max="9997" width="7.140625" style="1" customWidth="1"/>
    <col min="9998" max="10240" width="9.140625" style="1"/>
    <col min="10241" max="10241" width="6.7109375" style="1" customWidth="1"/>
    <col min="10242" max="10242" width="19" style="1" customWidth="1"/>
    <col min="10243" max="10243" width="50" style="1" customWidth="1"/>
    <col min="10244" max="10244" width="4.42578125" style="1" customWidth="1"/>
    <col min="10245" max="10245" width="5.85546875" style="1" customWidth="1"/>
    <col min="10246" max="10246" width="9.85546875" style="1" customWidth="1"/>
    <col min="10247" max="10247" width="12.42578125" style="1" bestFit="1" customWidth="1"/>
    <col min="10248" max="10252" width="9.140625" style="1"/>
    <col min="10253" max="10253" width="7.140625" style="1" customWidth="1"/>
    <col min="10254" max="10496" width="9.140625" style="1"/>
    <col min="10497" max="10497" width="6.7109375" style="1" customWidth="1"/>
    <col min="10498" max="10498" width="19" style="1" customWidth="1"/>
    <col min="10499" max="10499" width="50" style="1" customWidth="1"/>
    <col min="10500" max="10500" width="4.42578125" style="1" customWidth="1"/>
    <col min="10501" max="10501" width="5.85546875" style="1" customWidth="1"/>
    <col min="10502" max="10502" width="9.85546875" style="1" customWidth="1"/>
    <col min="10503" max="10503" width="12.42578125" style="1" bestFit="1" customWidth="1"/>
    <col min="10504" max="10508" width="9.140625" style="1"/>
    <col min="10509" max="10509" width="7.140625" style="1" customWidth="1"/>
    <col min="10510" max="10752" width="9.140625" style="1"/>
    <col min="10753" max="10753" width="6.7109375" style="1" customWidth="1"/>
    <col min="10754" max="10754" width="19" style="1" customWidth="1"/>
    <col min="10755" max="10755" width="50" style="1" customWidth="1"/>
    <col min="10756" max="10756" width="4.42578125" style="1" customWidth="1"/>
    <col min="10757" max="10757" width="5.85546875" style="1" customWidth="1"/>
    <col min="10758" max="10758" width="9.85546875" style="1" customWidth="1"/>
    <col min="10759" max="10759" width="12.42578125" style="1" bestFit="1" customWidth="1"/>
    <col min="10760" max="10764" width="9.140625" style="1"/>
    <col min="10765" max="10765" width="7.140625" style="1" customWidth="1"/>
    <col min="10766" max="11008" width="9.140625" style="1"/>
    <col min="11009" max="11009" width="6.7109375" style="1" customWidth="1"/>
    <col min="11010" max="11010" width="19" style="1" customWidth="1"/>
    <col min="11011" max="11011" width="50" style="1" customWidth="1"/>
    <col min="11012" max="11012" width="4.42578125" style="1" customWidth="1"/>
    <col min="11013" max="11013" width="5.85546875" style="1" customWidth="1"/>
    <col min="11014" max="11014" width="9.85546875" style="1" customWidth="1"/>
    <col min="11015" max="11015" width="12.42578125" style="1" bestFit="1" customWidth="1"/>
    <col min="11016" max="11020" width="9.140625" style="1"/>
    <col min="11021" max="11021" width="7.140625" style="1" customWidth="1"/>
    <col min="11022" max="11264" width="9.140625" style="1"/>
    <col min="11265" max="11265" width="6.7109375" style="1" customWidth="1"/>
    <col min="11266" max="11266" width="19" style="1" customWidth="1"/>
    <col min="11267" max="11267" width="50" style="1" customWidth="1"/>
    <col min="11268" max="11268" width="4.42578125" style="1" customWidth="1"/>
    <col min="11269" max="11269" width="5.85546875" style="1" customWidth="1"/>
    <col min="11270" max="11270" width="9.85546875" style="1" customWidth="1"/>
    <col min="11271" max="11271" width="12.42578125" style="1" bestFit="1" customWidth="1"/>
    <col min="11272" max="11276" width="9.140625" style="1"/>
    <col min="11277" max="11277" width="7.140625" style="1" customWidth="1"/>
    <col min="11278" max="11520" width="9.140625" style="1"/>
    <col min="11521" max="11521" width="6.7109375" style="1" customWidth="1"/>
    <col min="11522" max="11522" width="19" style="1" customWidth="1"/>
    <col min="11523" max="11523" width="50" style="1" customWidth="1"/>
    <col min="11524" max="11524" width="4.42578125" style="1" customWidth="1"/>
    <col min="11525" max="11525" width="5.85546875" style="1" customWidth="1"/>
    <col min="11526" max="11526" width="9.85546875" style="1" customWidth="1"/>
    <col min="11527" max="11527" width="12.42578125" style="1" bestFit="1" customWidth="1"/>
    <col min="11528" max="11532" width="9.140625" style="1"/>
    <col min="11533" max="11533" width="7.140625" style="1" customWidth="1"/>
    <col min="11534" max="11776" width="9.140625" style="1"/>
    <col min="11777" max="11777" width="6.7109375" style="1" customWidth="1"/>
    <col min="11778" max="11778" width="19" style="1" customWidth="1"/>
    <col min="11779" max="11779" width="50" style="1" customWidth="1"/>
    <col min="11780" max="11780" width="4.42578125" style="1" customWidth="1"/>
    <col min="11781" max="11781" width="5.85546875" style="1" customWidth="1"/>
    <col min="11782" max="11782" width="9.85546875" style="1" customWidth="1"/>
    <col min="11783" max="11783" width="12.42578125" style="1" bestFit="1" customWidth="1"/>
    <col min="11784" max="11788" width="9.140625" style="1"/>
    <col min="11789" max="11789" width="7.140625" style="1" customWidth="1"/>
    <col min="11790" max="12032" width="9.140625" style="1"/>
    <col min="12033" max="12033" width="6.7109375" style="1" customWidth="1"/>
    <col min="12034" max="12034" width="19" style="1" customWidth="1"/>
    <col min="12035" max="12035" width="50" style="1" customWidth="1"/>
    <col min="12036" max="12036" width="4.42578125" style="1" customWidth="1"/>
    <col min="12037" max="12037" width="5.85546875" style="1" customWidth="1"/>
    <col min="12038" max="12038" width="9.85546875" style="1" customWidth="1"/>
    <col min="12039" max="12039" width="12.42578125" style="1" bestFit="1" customWidth="1"/>
    <col min="12040" max="12044" width="9.140625" style="1"/>
    <col min="12045" max="12045" width="7.140625" style="1" customWidth="1"/>
    <col min="12046" max="12288" width="9.140625" style="1"/>
    <col min="12289" max="12289" width="6.7109375" style="1" customWidth="1"/>
    <col min="12290" max="12290" width="19" style="1" customWidth="1"/>
    <col min="12291" max="12291" width="50" style="1" customWidth="1"/>
    <col min="12292" max="12292" width="4.42578125" style="1" customWidth="1"/>
    <col min="12293" max="12293" width="5.85546875" style="1" customWidth="1"/>
    <col min="12294" max="12294" width="9.85546875" style="1" customWidth="1"/>
    <col min="12295" max="12295" width="12.42578125" style="1" bestFit="1" customWidth="1"/>
    <col min="12296" max="12300" width="9.140625" style="1"/>
    <col min="12301" max="12301" width="7.140625" style="1" customWidth="1"/>
    <col min="12302" max="12544" width="9.140625" style="1"/>
    <col min="12545" max="12545" width="6.7109375" style="1" customWidth="1"/>
    <col min="12546" max="12546" width="19" style="1" customWidth="1"/>
    <col min="12547" max="12547" width="50" style="1" customWidth="1"/>
    <col min="12548" max="12548" width="4.42578125" style="1" customWidth="1"/>
    <col min="12549" max="12549" width="5.85546875" style="1" customWidth="1"/>
    <col min="12550" max="12550" width="9.85546875" style="1" customWidth="1"/>
    <col min="12551" max="12551" width="12.42578125" style="1" bestFit="1" customWidth="1"/>
    <col min="12552" max="12556" width="9.140625" style="1"/>
    <col min="12557" max="12557" width="7.140625" style="1" customWidth="1"/>
    <col min="12558" max="12800" width="9.140625" style="1"/>
    <col min="12801" max="12801" width="6.7109375" style="1" customWidth="1"/>
    <col min="12802" max="12802" width="19" style="1" customWidth="1"/>
    <col min="12803" max="12803" width="50" style="1" customWidth="1"/>
    <col min="12804" max="12804" width="4.42578125" style="1" customWidth="1"/>
    <col min="12805" max="12805" width="5.85546875" style="1" customWidth="1"/>
    <col min="12806" max="12806" width="9.85546875" style="1" customWidth="1"/>
    <col min="12807" max="12807" width="12.42578125" style="1" bestFit="1" customWidth="1"/>
    <col min="12808" max="12812" width="9.140625" style="1"/>
    <col min="12813" max="12813" width="7.140625" style="1" customWidth="1"/>
    <col min="12814" max="13056" width="9.140625" style="1"/>
    <col min="13057" max="13057" width="6.7109375" style="1" customWidth="1"/>
    <col min="13058" max="13058" width="19" style="1" customWidth="1"/>
    <col min="13059" max="13059" width="50" style="1" customWidth="1"/>
    <col min="13060" max="13060" width="4.42578125" style="1" customWidth="1"/>
    <col min="13061" max="13061" width="5.85546875" style="1" customWidth="1"/>
    <col min="13062" max="13062" width="9.85546875" style="1" customWidth="1"/>
    <col min="13063" max="13063" width="12.42578125" style="1" bestFit="1" customWidth="1"/>
    <col min="13064" max="13068" width="9.140625" style="1"/>
    <col min="13069" max="13069" width="7.140625" style="1" customWidth="1"/>
    <col min="13070" max="13312" width="9.140625" style="1"/>
    <col min="13313" max="13313" width="6.7109375" style="1" customWidth="1"/>
    <col min="13314" max="13314" width="19" style="1" customWidth="1"/>
    <col min="13315" max="13315" width="50" style="1" customWidth="1"/>
    <col min="13316" max="13316" width="4.42578125" style="1" customWidth="1"/>
    <col min="13317" max="13317" width="5.85546875" style="1" customWidth="1"/>
    <col min="13318" max="13318" width="9.85546875" style="1" customWidth="1"/>
    <col min="13319" max="13319" width="12.42578125" style="1" bestFit="1" customWidth="1"/>
    <col min="13320" max="13324" width="9.140625" style="1"/>
    <col min="13325" max="13325" width="7.140625" style="1" customWidth="1"/>
    <col min="13326" max="13568" width="9.140625" style="1"/>
    <col min="13569" max="13569" width="6.7109375" style="1" customWidth="1"/>
    <col min="13570" max="13570" width="19" style="1" customWidth="1"/>
    <col min="13571" max="13571" width="50" style="1" customWidth="1"/>
    <col min="13572" max="13572" width="4.42578125" style="1" customWidth="1"/>
    <col min="13573" max="13573" width="5.85546875" style="1" customWidth="1"/>
    <col min="13574" max="13574" width="9.85546875" style="1" customWidth="1"/>
    <col min="13575" max="13575" width="12.42578125" style="1" bestFit="1" customWidth="1"/>
    <col min="13576" max="13580" width="9.140625" style="1"/>
    <col min="13581" max="13581" width="7.140625" style="1" customWidth="1"/>
    <col min="13582" max="13824" width="9.140625" style="1"/>
    <col min="13825" max="13825" width="6.7109375" style="1" customWidth="1"/>
    <col min="13826" max="13826" width="19" style="1" customWidth="1"/>
    <col min="13827" max="13827" width="50" style="1" customWidth="1"/>
    <col min="13828" max="13828" width="4.42578125" style="1" customWidth="1"/>
    <col min="13829" max="13829" width="5.85546875" style="1" customWidth="1"/>
    <col min="13830" max="13830" width="9.85546875" style="1" customWidth="1"/>
    <col min="13831" max="13831" width="12.42578125" style="1" bestFit="1" customWidth="1"/>
    <col min="13832" max="13836" width="9.140625" style="1"/>
    <col min="13837" max="13837" width="7.140625" style="1" customWidth="1"/>
    <col min="13838" max="14080" width="9.140625" style="1"/>
    <col min="14081" max="14081" width="6.7109375" style="1" customWidth="1"/>
    <col min="14082" max="14082" width="19" style="1" customWidth="1"/>
    <col min="14083" max="14083" width="50" style="1" customWidth="1"/>
    <col min="14084" max="14084" width="4.42578125" style="1" customWidth="1"/>
    <col min="14085" max="14085" width="5.85546875" style="1" customWidth="1"/>
    <col min="14086" max="14086" width="9.85546875" style="1" customWidth="1"/>
    <col min="14087" max="14087" width="12.42578125" style="1" bestFit="1" customWidth="1"/>
    <col min="14088" max="14092" width="9.140625" style="1"/>
    <col min="14093" max="14093" width="7.140625" style="1" customWidth="1"/>
    <col min="14094" max="14336" width="9.140625" style="1"/>
    <col min="14337" max="14337" width="6.7109375" style="1" customWidth="1"/>
    <col min="14338" max="14338" width="19" style="1" customWidth="1"/>
    <col min="14339" max="14339" width="50" style="1" customWidth="1"/>
    <col min="14340" max="14340" width="4.42578125" style="1" customWidth="1"/>
    <col min="14341" max="14341" width="5.85546875" style="1" customWidth="1"/>
    <col min="14342" max="14342" width="9.85546875" style="1" customWidth="1"/>
    <col min="14343" max="14343" width="12.42578125" style="1" bestFit="1" customWidth="1"/>
    <col min="14344" max="14348" width="9.140625" style="1"/>
    <col min="14349" max="14349" width="7.140625" style="1" customWidth="1"/>
    <col min="14350" max="14592" width="9.140625" style="1"/>
    <col min="14593" max="14593" width="6.7109375" style="1" customWidth="1"/>
    <col min="14594" max="14594" width="19" style="1" customWidth="1"/>
    <col min="14595" max="14595" width="50" style="1" customWidth="1"/>
    <col min="14596" max="14596" width="4.42578125" style="1" customWidth="1"/>
    <col min="14597" max="14597" width="5.85546875" style="1" customWidth="1"/>
    <col min="14598" max="14598" width="9.85546875" style="1" customWidth="1"/>
    <col min="14599" max="14599" width="12.42578125" style="1" bestFit="1" customWidth="1"/>
    <col min="14600" max="14604" width="9.140625" style="1"/>
    <col min="14605" max="14605" width="7.140625" style="1" customWidth="1"/>
    <col min="14606" max="14848" width="9.140625" style="1"/>
    <col min="14849" max="14849" width="6.7109375" style="1" customWidth="1"/>
    <col min="14850" max="14850" width="19" style="1" customWidth="1"/>
    <col min="14851" max="14851" width="50" style="1" customWidth="1"/>
    <col min="14852" max="14852" width="4.42578125" style="1" customWidth="1"/>
    <col min="14853" max="14853" width="5.85546875" style="1" customWidth="1"/>
    <col min="14854" max="14854" width="9.85546875" style="1" customWidth="1"/>
    <col min="14855" max="14855" width="12.42578125" style="1" bestFit="1" customWidth="1"/>
    <col min="14856" max="14860" width="9.140625" style="1"/>
    <col min="14861" max="14861" width="7.140625" style="1" customWidth="1"/>
    <col min="14862" max="15104" width="9.140625" style="1"/>
    <col min="15105" max="15105" width="6.7109375" style="1" customWidth="1"/>
    <col min="15106" max="15106" width="19" style="1" customWidth="1"/>
    <col min="15107" max="15107" width="50" style="1" customWidth="1"/>
    <col min="15108" max="15108" width="4.42578125" style="1" customWidth="1"/>
    <col min="15109" max="15109" width="5.85546875" style="1" customWidth="1"/>
    <col min="15110" max="15110" width="9.85546875" style="1" customWidth="1"/>
    <col min="15111" max="15111" width="12.42578125" style="1" bestFit="1" customWidth="1"/>
    <col min="15112" max="15116" width="9.140625" style="1"/>
    <col min="15117" max="15117" width="7.140625" style="1" customWidth="1"/>
    <col min="15118" max="15360" width="9.140625" style="1"/>
    <col min="15361" max="15361" width="6.7109375" style="1" customWidth="1"/>
    <col min="15362" max="15362" width="19" style="1" customWidth="1"/>
    <col min="15363" max="15363" width="50" style="1" customWidth="1"/>
    <col min="15364" max="15364" width="4.42578125" style="1" customWidth="1"/>
    <col min="15365" max="15365" width="5.85546875" style="1" customWidth="1"/>
    <col min="15366" max="15366" width="9.85546875" style="1" customWidth="1"/>
    <col min="15367" max="15367" width="12.42578125" style="1" bestFit="1" customWidth="1"/>
    <col min="15368" max="15372" width="9.140625" style="1"/>
    <col min="15373" max="15373" width="7.140625" style="1" customWidth="1"/>
    <col min="15374" max="15616" width="9.140625" style="1"/>
    <col min="15617" max="15617" width="6.7109375" style="1" customWidth="1"/>
    <col min="15618" max="15618" width="19" style="1" customWidth="1"/>
    <col min="15619" max="15619" width="50" style="1" customWidth="1"/>
    <col min="15620" max="15620" width="4.42578125" style="1" customWidth="1"/>
    <col min="15621" max="15621" width="5.85546875" style="1" customWidth="1"/>
    <col min="15622" max="15622" width="9.85546875" style="1" customWidth="1"/>
    <col min="15623" max="15623" width="12.42578125" style="1" bestFit="1" customWidth="1"/>
    <col min="15624" max="15628" width="9.140625" style="1"/>
    <col min="15629" max="15629" width="7.140625" style="1" customWidth="1"/>
    <col min="15630" max="15872" width="9.140625" style="1"/>
    <col min="15873" max="15873" width="6.7109375" style="1" customWidth="1"/>
    <col min="15874" max="15874" width="19" style="1" customWidth="1"/>
    <col min="15875" max="15875" width="50" style="1" customWidth="1"/>
    <col min="15876" max="15876" width="4.42578125" style="1" customWidth="1"/>
    <col min="15877" max="15877" width="5.85546875" style="1" customWidth="1"/>
    <col min="15878" max="15878" width="9.85546875" style="1" customWidth="1"/>
    <col min="15879" max="15879" width="12.42578125" style="1" bestFit="1" customWidth="1"/>
    <col min="15880" max="15884" width="9.140625" style="1"/>
    <col min="15885" max="15885" width="7.140625" style="1" customWidth="1"/>
    <col min="15886" max="16128" width="9.140625" style="1"/>
    <col min="16129" max="16129" width="6.7109375" style="1" customWidth="1"/>
    <col min="16130" max="16130" width="19" style="1" customWidth="1"/>
    <col min="16131" max="16131" width="50" style="1" customWidth="1"/>
    <col min="16132" max="16132" width="4.42578125" style="1" customWidth="1"/>
    <col min="16133" max="16133" width="5.85546875" style="1" customWidth="1"/>
    <col min="16134" max="16134" width="9.85546875" style="1" customWidth="1"/>
    <col min="16135" max="16135" width="12.42578125" style="1" bestFit="1" customWidth="1"/>
    <col min="16136" max="16140" width="9.140625" style="1"/>
    <col min="16141" max="16141" width="7.140625" style="1" customWidth="1"/>
    <col min="16142" max="16384" width="9.140625" style="1"/>
  </cols>
  <sheetData>
    <row r="1" spans="1:9">
      <c r="A1" s="79" t="s">
        <v>948</v>
      </c>
      <c r="B1" s="79"/>
      <c r="C1" s="79" t="s">
        <v>949</v>
      </c>
    </row>
    <row r="2" spans="1:9">
      <c r="A2" s="79"/>
      <c r="B2" s="79"/>
      <c r="C2" s="79"/>
    </row>
    <row r="3" spans="1:9">
      <c r="A3" s="13"/>
      <c r="B3" s="13"/>
    </row>
    <row r="4" spans="1:9" s="27" customFormat="1" ht="17.25" thickBot="1">
      <c r="A4" s="287"/>
      <c r="B4" s="287"/>
      <c r="C4" s="80" t="s">
        <v>74</v>
      </c>
      <c r="D4" s="82" t="s">
        <v>75</v>
      </c>
      <c r="E4" s="82" t="s">
        <v>950</v>
      </c>
      <c r="F4" s="117" t="s">
        <v>77</v>
      </c>
      <c r="G4" s="117" t="s">
        <v>78</v>
      </c>
    </row>
    <row r="5" spans="1:9" ht="17.25" thickTop="1">
      <c r="A5" s="13"/>
      <c r="B5" s="13"/>
    </row>
    <row r="6" spans="1:9" ht="29.25" customHeight="1">
      <c r="A6" s="119" t="s">
        <v>951</v>
      </c>
      <c r="B6" s="119"/>
      <c r="C6" s="48" t="s">
        <v>952</v>
      </c>
      <c r="D6" s="86" t="s">
        <v>81</v>
      </c>
      <c r="E6" s="87">
        <v>1</v>
      </c>
      <c r="F6" s="139"/>
      <c r="G6" s="139">
        <f>F6*E6</f>
        <v>0</v>
      </c>
      <c r="H6" s="120"/>
      <c r="I6" s="120"/>
    </row>
    <row r="7" spans="1:9" ht="40.5" customHeight="1">
      <c r="A7" s="119"/>
      <c r="B7" s="119"/>
      <c r="C7" s="48" t="s">
        <v>953</v>
      </c>
      <c r="D7" s="86"/>
      <c r="E7" s="87"/>
      <c r="F7" s="139"/>
      <c r="G7" s="139"/>
      <c r="H7" s="120"/>
      <c r="I7" s="120"/>
    </row>
    <row r="8" spans="1:9">
      <c r="A8" s="119"/>
      <c r="B8" s="85" t="s">
        <v>954</v>
      </c>
      <c r="C8" s="290" t="s">
        <v>955</v>
      </c>
      <c r="D8" s="86"/>
      <c r="E8" s="87"/>
      <c r="F8" s="139"/>
      <c r="G8" s="139"/>
      <c r="H8" s="120"/>
      <c r="I8" s="120"/>
    </row>
    <row r="9" spans="1:9">
      <c r="A9" s="119"/>
      <c r="B9" s="85" t="s">
        <v>956</v>
      </c>
      <c r="C9" s="291" t="s">
        <v>957</v>
      </c>
      <c r="D9" s="86"/>
      <c r="E9" s="87"/>
      <c r="F9" s="139"/>
      <c r="G9" s="139"/>
      <c r="H9" s="120"/>
      <c r="I9" s="120"/>
    </row>
    <row r="10" spans="1:9">
      <c r="A10" s="119"/>
      <c r="B10" s="85" t="s">
        <v>958</v>
      </c>
      <c r="C10" s="291" t="s">
        <v>959</v>
      </c>
      <c r="D10" s="86"/>
      <c r="E10" s="87"/>
      <c r="F10" s="139"/>
      <c r="G10" s="139"/>
      <c r="H10" s="120"/>
      <c r="I10" s="120"/>
    </row>
    <row r="11" spans="1:9">
      <c r="A11" s="119"/>
      <c r="B11" s="85" t="s">
        <v>960</v>
      </c>
      <c r="C11" s="163">
        <v>3</v>
      </c>
      <c r="D11" s="86"/>
      <c r="E11" s="87"/>
      <c r="F11" s="139"/>
      <c r="G11" s="139"/>
      <c r="H11" s="120"/>
      <c r="I11" s="120"/>
    </row>
    <row r="12" spans="1:9">
      <c r="A12" s="119"/>
      <c r="B12" s="85" t="s">
        <v>961</v>
      </c>
      <c r="C12" s="291" t="s">
        <v>962</v>
      </c>
      <c r="D12" s="86"/>
      <c r="E12" s="87"/>
      <c r="F12" s="139"/>
      <c r="G12" s="139"/>
      <c r="H12" s="120"/>
      <c r="I12" s="120"/>
    </row>
    <row r="13" spans="1:9">
      <c r="A13" s="119"/>
      <c r="B13" s="85" t="s">
        <v>963</v>
      </c>
      <c r="C13" s="291" t="s">
        <v>964</v>
      </c>
      <c r="D13" s="86"/>
      <c r="E13" s="87"/>
      <c r="F13" s="139"/>
      <c r="G13" s="139"/>
      <c r="H13" s="120"/>
      <c r="I13" s="120"/>
    </row>
    <row r="14" spans="1:9">
      <c r="A14" s="119"/>
      <c r="B14" s="85" t="s">
        <v>965</v>
      </c>
      <c r="C14" s="291" t="s">
        <v>966</v>
      </c>
      <c r="D14" s="86"/>
      <c r="E14" s="87"/>
      <c r="F14" s="139"/>
      <c r="G14" s="139"/>
      <c r="H14" s="120"/>
      <c r="I14" s="120"/>
    </row>
    <row r="15" spans="1:9">
      <c r="A15" s="119"/>
      <c r="B15" s="85" t="s">
        <v>967</v>
      </c>
      <c r="C15" s="291" t="s">
        <v>968</v>
      </c>
      <c r="D15" s="86"/>
      <c r="E15" s="87"/>
      <c r="F15" s="139"/>
      <c r="G15" s="139"/>
      <c r="H15" s="120"/>
      <c r="I15" s="120"/>
    </row>
    <row r="16" spans="1:9">
      <c r="A16" s="119"/>
      <c r="B16" s="85" t="s">
        <v>969</v>
      </c>
      <c r="C16" s="291" t="s">
        <v>970</v>
      </c>
      <c r="D16" s="86"/>
      <c r="E16" s="87"/>
      <c r="F16" s="139"/>
      <c r="G16" s="139"/>
      <c r="H16" s="120"/>
      <c r="I16" s="120"/>
    </row>
    <row r="17" spans="1:9" ht="25.5">
      <c r="A17" s="119"/>
      <c r="B17" s="85" t="s">
        <v>971</v>
      </c>
      <c r="C17" s="291" t="s">
        <v>972</v>
      </c>
      <c r="D17" s="86"/>
      <c r="E17" s="87"/>
      <c r="F17" s="139"/>
      <c r="G17" s="139"/>
      <c r="H17" s="120"/>
      <c r="I17" s="120"/>
    </row>
    <row r="18" spans="1:9" ht="54.75" customHeight="1">
      <c r="A18" s="119"/>
      <c r="B18" s="85" t="s">
        <v>973</v>
      </c>
      <c r="C18" s="291" t="s">
        <v>974</v>
      </c>
      <c r="D18" s="86"/>
      <c r="E18" s="87"/>
      <c r="F18" s="139"/>
      <c r="G18" s="139"/>
      <c r="H18" s="120"/>
      <c r="I18" s="120"/>
    </row>
    <row r="19" spans="1:9" ht="27.75" customHeight="1">
      <c r="A19" s="119"/>
      <c r="B19" s="85" t="s">
        <v>975</v>
      </c>
      <c r="C19" s="291" t="s">
        <v>976</v>
      </c>
      <c r="D19" s="86"/>
      <c r="E19" s="87"/>
      <c r="F19" s="139"/>
      <c r="G19" s="139"/>
      <c r="H19" s="120"/>
      <c r="I19" s="120"/>
    </row>
    <row r="20" spans="1:9">
      <c r="A20" s="119"/>
      <c r="B20" s="85" t="s">
        <v>977</v>
      </c>
      <c r="C20" s="291" t="s">
        <v>978</v>
      </c>
      <c r="D20" s="86"/>
      <c r="E20" s="87"/>
      <c r="F20" s="139"/>
      <c r="G20" s="139"/>
      <c r="H20" s="120"/>
      <c r="I20" s="120"/>
    </row>
    <row r="21" spans="1:9">
      <c r="A21" s="119"/>
      <c r="B21" s="85" t="s">
        <v>979</v>
      </c>
      <c r="C21" s="291" t="s">
        <v>980</v>
      </c>
      <c r="D21" s="86"/>
      <c r="E21" s="87"/>
      <c r="F21" s="139"/>
      <c r="G21" s="139"/>
      <c r="H21" s="120"/>
      <c r="I21" s="120"/>
    </row>
    <row r="22" spans="1:9">
      <c r="A22" s="119"/>
      <c r="B22" s="85" t="s">
        <v>981</v>
      </c>
      <c r="C22" s="291" t="s">
        <v>982</v>
      </c>
      <c r="D22" s="86"/>
      <c r="E22" s="87"/>
      <c r="F22" s="139"/>
      <c r="G22" s="139"/>
      <c r="H22" s="120"/>
      <c r="I22" s="120"/>
    </row>
    <row r="23" spans="1:9">
      <c r="A23" s="119"/>
      <c r="B23" s="85" t="s">
        <v>983</v>
      </c>
      <c r="C23" s="291" t="s">
        <v>984</v>
      </c>
      <c r="D23" s="86"/>
      <c r="E23" s="87"/>
      <c r="F23" s="139"/>
      <c r="G23" s="139"/>
      <c r="H23" s="120"/>
      <c r="I23" s="120"/>
    </row>
    <row r="24" spans="1:9" ht="129.75" customHeight="1">
      <c r="A24" s="119"/>
      <c r="B24" s="292" t="s">
        <v>985</v>
      </c>
      <c r="C24" s="291" t="s">
        <v>986</v>
      </c>
      <c r="D24" s="86"/>
      <c r="E24" s="87"/>
      <c r="F24" s="139"/>
      <c r="G24" s="139"/>
      <c r="H24" s="120"/>
      <c r="I24" s="120"/>
    </row>
    <row r="25" spans="1:9" ht="53.25" customHeight="1">
      <c r="A25" s="119"/>
      <c r="B25" s="85" t="s">
        <v>987</v>
      </c>
      <c r="C25" s="291" t="s">
        <v>988</v>
      </c>
      <c r="D25" s="86"/>
      <c r="E25" s="87"/>
      <c r="F25" s="139"/>
      <c r="G25" s="139"/>
      <c r="H25" s="120"/>
      <c r="I25" s="120"/>
    </row>
    <row r="26" spans="1:9" ht="40.5" customHeight="1">
      <c r="A26" s="119"/>
      <c r="B26" s="85" t="s">
        <v>989</v>
      </c>
      <c r="C26" s="291" t="s">
        <v>990</v>
      </c>
      <c r="D26" s="86"/>
      <c r="E26" s="87"/>
      <c r="F26" s="139"/>
      <c r="G26" s="139"/>
      <c r="H26" s="120"/>
      <c r="I26" s="120"/>
    </row>
    <row r="27" spans="1:9" ht="140.25">
      <c r="A27" s="119"/>
      <c r="B27" s="85" t="s">
        <v>991</v>
      </c>
      <c r="C27" s="291" t="s">
        <v>992</v>
      </c>
      <c r="D27" s="86"/>
      <c r="E27" s="87"/>
      <c r="F27" s="139"/>
      <c r="G27" s="139"/>
      <c r="H27" s="120"/>
      <c r="I27" s="120"/>
    </row>
    <row r="28" spans="1:9" ht="25.5">
      <c r="A28" s="119"/>
      <c r="B28" s="292" t="s">
        <v>993</v>
      </c>
      <c r="C28" s="291" t="s">
        <v>994</v>
      </c>
      <c r="D28" s="86"/>
      <c r="E28" s="87"/>
      <c r="F28" s="139"/>
      <c r="G28" s="139"/>
      <c r="H28" s="120"/>
      <c r="I28" s="120"/>
    </row>
    <row r="29" spans="1:9" ht="80.25" customHeight="1">
      <c r="A29" s="119"/>
      <c r="B29" s="1175"/>
      <c r="C29" s="293" t="s">
        <v>995</v>
      </c>
      <c r="D29" s="86"/>
      <c r="E29" s="87"/>
      <c r="F29" s="139"/>
      <c r="G29" s="139"/>
      <c r="H29" s="120"/>
      <c r="I29" s="120"/>
    </row>
    <row r="30" spans="1:9" ht="51">
      <c r="A30" s="119"/>
      <c r="B30" s="1175"/>
      <c r="C30" s="293" t="s">
        <v>996</v>
      </c>
      <c r="D30" s="86"/>
      <c r="E30" s="87"/>
      <c r="F30" s="139"/>
      <c r="G30" s="139"/>
      <c r="H30" s="120"/>
      <c r="I30" s="120"/>
    </row>
    <row r="31" spans="1:9" ht="53.25" customHeight="1">
      <c r="A31" s="119"/>
      <c r="B31" s="1175"/>
      <c r="C31" s="293" t="s">
        <v>997</v>
      </c>
      <c r="D31" s="86"/>
      <c r="E31" s="87"/>
      <c r="F31" s="139"/>
      <c r="G31" s="139"/>
      <c r="H31" s="120"/>
      <c r="I31" s="120"/>
    </row>
    <row r="32" spans="1:9">
      <c r="A32" s="119"/>
      <c r="B32" s="294"/>
      <c r="C32" s="291" t="s">
        <v>998</v>
      </c>
      <c r="D32" s="86"/>
      <c r="E32" s="87"/>
      <c r="F32" s="139"/>
      <c r="G32" s="139"/>
      <c r="H32" s="120"/>
      <c r="I32" s="120"/>
    </row>
    <row r="33" spans="1:9" ht="40.5" customHeight="1">
      <c r="A33" s="119"/>
      <c r="B33" s="85" t="s">
        <v>999</v>
      </c>
      <c r="C33" s="291" t="s">
        <v>1000</v>
      </c>
      <c r="D33" s="86"/>
      <c r="E33" s="87"/>
      <c r="F33" s="139"/>
      <c r="G33" s="139"/>
      <c r="H33" s="120"/>
      <c r="I33" s="120"/>
    </row>
    <row r="34" spans="1:9">
      <c r="A34" s="119"/>
      <c r="B34" s="292" t="s">
        <v>1001</v>
      </c>
      <c r="C34" s="291" t="s">
        <v>1002</v>
      </c>
      <c r="D34" s="86"/>
      <c r="E34" s="87"/>
      <c r="F34" s="139"/>
      <c r="G34" s="139"/>
      <c r="H34" s="120"/>
      <c r="I34" s="120"/>
    </row>
    <row r="35" spans="1:9">
      <c r="A35" s="119"/>
      <c r="B35" s="119"/>
      <c r="C35" s="48"/>
      <c r="D35" s="86"/>
      <c r="E35" s="87"/>
      <c r="F35" s="139"/>
      <c r="G35" s="139"/>
      <c r="H35" s="120"/>
      <c r="I35" s="120"/>
    </row>
    <row r="36" spans="1:9">
      <c r="A36" s="119"/>
      <c r="B36" s="119"/>
      <c r="C36" s="48"/>
      <c r="D36" s="86"/>
      <c r="E36" s="87"/>
      <c r="F36" s="139"/>
      <c r="G36" s="139"/>
      <c r="H36" s="120"/>
      <c r="I36" s="120"/>
    </row>
    <row r="37" spans="1:9">
      <c r="A37" s="119"/>
      <c r="B37" s="119"/>
      <c r="C37" s="48"/>
      <c r="D37" s="86"/>
      <c r="E37" s="87"/>
      <c r="F37" s="139"/>
      <c r="G37" s="139"/>
      <c r="H37" s="120"/>
      <c r="I37" s="120"/>
    </row>
    <row r="38" spans="1:9">
      <c r="A38" s="119"/>
      <c r="B38" s="119" t="s">
        <v>1003</v>
      </c>
      <c r="C38" s="48"/>
      <c r="D38" s="86"/>
      <c r="E38" s="87"/>
      <c r="F38" s="139"/>
      <c r="G38" s="139"/>
      <c r="H38" s="120"/>
      <c r="I38" s="120"/>
    </row>
    <row r="39" spans="1:9" ht="234.75" customHeight="1">
      <c r="A39" s="119"/>
      <c r="B39" s="1266" t="s">
        <v>1004</v>
      </c>
      <c r="C39" s="1267"/>
      <c r="D39" s="86"/>
      <c r="E39" s="87"/>
      <c r="F39" s="139"/>
      <c r="G39" s="139"/>
      <c r="H39" s="120"/>
      <c r="I39" s="120"/>
    </row>
    <row r="40" spans="1:9">
      <c r="A40" s="119"/>
      <c r="B40" s="1268"/>
      <c r="C40" s="1268"/>
      <c r="D40" s="86"/>
      <c r="E40" s="87"/>
      <c r="F40" s="139"/>
      <c r="G40" s="139"/>
      <c r="H40" s="120"/>
      <c r="I40" s="120"/>
    </row>
    <row r="41" spans="1:9">
      <c r="A41" s="119"/>
      <c r="B41" s="1267" t="s">
        <v>1005</v>
      </c>
      <c r="C41" s="1267"/>
      <c r="D41" s="86"/>
      <c r="E41" s="87"/>
      <c r="F41" s="139"/>
      <c r="G41" s="139"/>
      <c r="H41" s="120"/>
      <c r="I41" s="120"/>
    </row>
    <row r="42" spans="1:9" ht="120.75" customHeight="1">
      <c r="A42" s="119"/>
      <c r="B42" s="1266" t="s">
        <v>1006</v>
      </c>
      <c r="C42" s="1267"/>
      <c r="D42" s="86"/>
      <c r="E42" s="87"/>
      <c r="F42" s="139"/>
      <c r="G42" s="139"/>
      <c r="H42" s="120"/>
      <c r="I42" s="120"/>
    </row>
    <row r="43" spans="1:9" ht="178.5" customHeight="1">
      <c r="A43" s="119"/>
      <c r="B43" s="1266" t="s">
        <v>1007</v>
      </c>
      <c r="C43" s="1267"/>
      <c r="D43" s="86"/>
      <c r="E43" s="87"/>
      <c r="F43" s="139"/>
      <c r="G43" s="139"/>
      <c r="H43" s="120"/>
      <c r="I43" s="120"/>
    </row>
    <row r="44" spans="1:9">
      <c r="A44" s="119"/>
      <c r="B44" s="119"/>
      <c r="C44" s="48"/>
      <c r="D44" s="86"/>
      <c r="E44" s="87"/>
      <c r="F44" s="139"/>
      <c r="G44" s="139"/>
      <c r="H44" s="120"/>
      <c r="I44" s="120"/>
    </row>
    <row r="45" spans="1:9" ht="17.25" thickBot="1"/>
    <row r="46" spans="1:9" ht="17.25" thickBot="1">
      <c r="A46" s="105"/>
      <c r="B46" s="1264" t="s">
        <v>1008</v>
      </c>
      <c r="C46" s="1264"/>
      <c r="D46" s="105"/>
      <c r="E46" s="106"/>
      <c r="F46" s="1265">
        <f>SUM(G5:G45)</f>
        <v>0</v>
      </c>
      <c r="G46" s="1265"/>
    </row>
    <row r="47" spans="1:9" ht="17.25" thickTop="1"/>
  </sheetData>
  <sheetProtection selectLockedCells="1" selectUnlockedCells="1"/>
  <mergeCells count="8">
    <mergeCell ref="B46:C46"/>
    <mergeCell ref="F46:G46"/>
    <mergeCell ref="B29:B31"/>
    <mergeCell ref="B39:C39"/>
    <mergeCell ref="B40:C40"/>
    <mergeCell ref="B41:C41"/>
    <mergeCell ref="B42:C42"/>
    <mergeCell ref="B43:C43"/>
  </mergeCells>
  <pageMargins left="0.90551181102362199" right="0.51181102362204722" top="0.74803149606299213" bottom="0.74803149606299213" header="0.31496062992125984" footer="0.31496062992125984"/>
  <pageSetup paperSize="9" scale="80" firstPageNumber="0" orientation="portrait" horizontalDpi="300" verticalDpi="300" r:id="rId1"/>
  <headerFooter alignWithMargins="0">
    <oddHeader xml:space="preserve">&amp;L&amp;"Calibri,Krepko"&amp;9&amp;URUŠITEV IN NOVOGRADNJA PRIZIDKA K DOMU UPOKOJENCEV POLZELA&amp;R&amp;9POPIS OBRTNIŠKIH DEL
B/10.0 DVIGALO </oddHead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sheetPr>
  <dimension ref="A1:G47"/>
  <sheetViews>
    <sheetView view="pageBreakPreview" topLeftCell="A36" zoomScaleSheetLayoutView="100" workbookViewId="0">
      <selection activeCell="E22" sqref="E22:E26"/>
    </sheetView>
  </sheetViews>
  <sheetFormatPr defaultRowHeight="16.5"/>
  <cols>
    <col min="1" max="1" width="7.140625" style="50" customWidth="1"/>
    <col min="2" max="2" width="39.42578125" style="1" customWidth="1"/>
    <col min="3" max="3" width="8.28515625" style="1" customWidth="1"/>
    <col min="4" max="4" width="11.28515625" style="1" customWidth="1"/>
    <col min="5" max="5" width="11" style="57" customWidth="1"/>
    <col min="6" max="6" width="12"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1.28515625" style="1" customWidth="1"/>
    <col min="261" max="261" width="11" style="1" customWidth="1"/>
    <col min="262" max="262" width="12"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1.28515625" style="1" customWidth="1"/>
    <col min="517" max="517" width="11" style="1" customWidth="1"/>
    <col min="518" max="518" width="12"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1.28515625" style="1" customWidth="1"/>
    <col min="773" max="773" width="11" style="1" customWidth="1"/>
    <col min="774" max="774" width="12"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1.28515625" style="1" customWidth="1"/>
    <col min="1029" max="1029" width="11" style="1" customWidth="1"/>
    <col min="1030" max="1030" width="12"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1.28515625" style="1" customWidth="1"/>
    <col min="1285" max="1285" width="11" style="1" customWidth="1"/>
    <col min="1286" max="1286" width="12"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1.28515625" style="1" customWidth="1"/>
    <col min="1541" max="1541" width="11" style="1" customWidth="1"/>
    <col min="1542" max="1542" width="12"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1.28515625" style="1" customWidth="1"/>
    <col min="1797" max="1797" width="11" style="1" customWidth="1"/>
    <col min="1798" max="1798" width="12"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1.28515625" style="1" customWidth="1"/>
    <col min="2053" max="2053" width="11" style="1" customWidth="1"/>
    <col min="2054" max="2054" width="12"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1.28515625" style="1" customWidth="1"/>
    <col min="2309" max="2309" width="11" style="1" customWidth="1"/>
    <col min="2310" max="2310" width="12"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1.28515625" style="1" customWidth="1"/>
    <col min="2565" max="2565" width="11" style="1" customWidth="1"/>
    <col min="2566" max="2566" width="12"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1.28515625" style="1" customWidth="1"/>
    <col min="2821" max="2821" width="11" style="1" customWidth="1"/>
    <col min="2822" max="2822" width="12"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1.28515625" style="1" customWidth="1"/>
    <col min="3077" max="3077" width="11" style="1" customWidth="1"/>
    <col min="3078" max="3078" width="12"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1.28515625" style="1" customWidth="1"/>
    <col min="3333" max="3333" width="11" style="1" customWidth="1"/>
    <col min="3334" max="3334" width="12"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1.28515625" style="1" customWidth="1"/>
    <col min="3589" max="3589" width="11" style="1" customWidth="1"/>
    <col min="3590" max="3590" width="12"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1.28515625" style="1" customWidth="1"/>
    <col min="3845" max="3845" width="11" style="1" customWidth="1"/>
    <col min="3846" max="3846" width="12"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1.28515625" style="1" customWidth="1"/>
    <col min="4101" max="4101" width="11" style="1" customWidth="1"/>
    <col min="4102" max="4102" width="12"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1.28515625" style="1" customWidth="1"/>
    <col min="4357" max="4357" width="11" style="1" customWidth="1"/>
    <col min="4358" max="4358" width="12"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1.28515625" style="1" customWidth="1"/>
    <col min="4613" max="4613" width="11" style="1" customWidth="1"/>
    <col min="4614" max="4614" width="12"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1.28515625" style="1" customWidth="1"/>
    <col min="4869" max="4869" width="11" style="1" customWidth="1"/>
    <col min="4870" max="4870" width="12"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1.28515625" style="1" customWidth="1"/>
    <col min="5125" max="5125" width="11" style="1" customWidth="1"/>
    <col min="5126" max="5126" width="12"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1.28515625" style="1" customWidth="1"/>
    <col min="5381" max="5381" width="11" style="1" customWidth="1"/>
    <col min="5382" max="5382" width="12"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1.28515625" style="1" customWidth="1"/>
    <col min="5637" max="5637" width="11" style="1" customWidth="1"/>
    <col min="5638" max="5638" width="12"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1.28515625" style="1" customWidth="1"/>
    <col min="5893" max="5893" width="11" style="1" customWidth="1"/>
    <col min="5894" max="5894" width="12"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1.28515625" style="1" customWidth="1"/>
    <col min="6149" max="6149" width="11" style="1" customWidth="1"/>
    <col min="6150" max="6150" width="12"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1.28515625" style="1" customWidth="1"/>
    <col min="6405" max="6405" width="11" style="1" customWidth="1"/>
    <col min="6406" max="6406" width="12"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1.28515625" style="1" customWidth="1"/>
    <col min="6661" max="6661" width="11" style="1" customWidth="1"/>
    <col min="6662" max="6662" width="12"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1.28515625" style="1" customWidth="1"/>
    <col min="6917" max="6917" width="11" style="1" customWidth="1"/>
    <col min="6918" max="6918" width="12"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1.28515625" style="1" customWidth="1"/>
    <col min="7173" max="7173" width="11" style="1" customWidth="1"/>
    <col min="7174" max="7174" width="12"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1.28515625" style="1" customWidth="1"/>
    <col min="7429" max="7429" width="11" style="1" customWidth="1"/>
    <col min="7430" max="7430" width="12"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1.28515625" style="1" customWidth="1"/>
    <col min="7685" max="7685" width="11" style="1" customWidth="1"/>
    <col min="7686" max="7686" width="12"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1.28515625" style="1" customWidth="1"/>
    <col min="7941" max="7941" width="11" style="1" customWidth="1"/>
    <col min="7942" max="7942" width="12"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1.28515625" style="1" customWidth="1"/>
    <col min="8197" max="8197" width="11" style="1" customWidth="1"/>
    <col min="8198" max="8198" width="12"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1.28515625" style="1" customWidth="1"/>
    <col min="8453" max="8453" width="11" style="1" customWidth="1"/>
    <col min="8454" max="8454" width="12"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1.28515625" style="1" customWidth="1"/>
    <col min="8709" max="8709" width="11" style="1" customWidth="1"/>
    <col min="8710" max="8710" width="12"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1.28515625" style="1" customWidth="1"/>
    <col min="8965" max="8965" width="11" style="1" customWidth="1"/>
    <col min="8966" max="8966" width="12"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1.28515625" style="1" customWidth="1"/>
    <col min="9221" max="9221" width="11" style="1" customWidth="1"/>
    <col min="9222" max="9222" width="12"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1.28515625" style="1" customWidth="1"/>
    <col min="9477" max="9477" width="11" style="1" customWidth="1"/>
    <col min="9478" max="9478" width="12"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1.28515625" style="1" customWidth="1"/>
    <col min="9733" max="9733" width="11" style="1" customWidth="1"/>
    <col min="9734" max="9734" width="12"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1.28515625" style="1" customWidth="1"/>
    <col min="9989" max="9989" width="11" style="1" customWidth="1"/>
    <col min="9990" max="9990" width="12"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1.28515625" style="1" customWidth="1"/>
    <col min="10245" max="10245" width="11" style="1" customWidth="1"/>
    <col min="10246" max="10246" width="12"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1.28515625" style="1" customWidth="1"/>
    <col min="10501" max="10501" width="11" style="1" customWidth="1"/>
    <col min="10502" max="10502" width="12"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1.28515625" style="1" customWidth="1"/>
    <col min="10757" max="10757" width="11" style="1" customWidth="1"/>
    <col min="10758" max="10758" width="12"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1.28515625" style="1" customWidth="1"/>
    <col min="11013" max="11013" width="11" style="1" customWidth="1"/>
    <col min="11014" max="11014" width="12"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1.28515625" style="1" customWidth="1"/>
    <col min="11269" max="11269" width="11" style="1" customWidth="1"/>
    <col min="11270" max="11270" width="12"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1.28515625" style="1" customWidth="1"/>
    <col min="11525" max="11525" width="11" style="1" customWidth="1"/>
    <col min="11526" max="11526" width="12"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1.28515625" style="1" customWidth="1"/>
    <col min="11781" max="11781" width="11" style="1" customWidth="1"/>
    <col min="11782" max="11782" width="12"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1.28515625" style="1" customWidth="1"/>
    <col min="12037" max="12037" width="11" style="1" customWidth="1"/>
    <col min="12038" max="12038" width="12"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1.28515625" style="1" customWidth="1"/>
    <col min="12293" max="12293" width="11" style="1" customWidth="1"/>
    <col min="12294" max="12294" width="12"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1.28515625" style="1" customWidth="1"/>
    <col min="12549" max="12549" width="11" style="1" customWidth="1"/>
    <col min="12550" max="12550" width="12"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1.28515625" style="1" customWidth="1"/>
    <col min="12805" max="12805" width="11" style="1" customWidth="1"/>
    <col min="12806" max="12806" width="12"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1.28515625" style="1" customWidth="1"/>
    <col min="13061" max="13061" width="11" style="1" customWidth="1"/>
    <col min="13062" max="13062" width="12"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1.28515625" style="1" customWidth="1"/>
    <col min="13317" max="13317" width="11" style="1" customWidth="1"/>
    <col min="13318" max="13318" width="12"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1.28515625" style="1" customWidth="1"/>
    <col min="13573" max="13573" width="11" style="1" customWidth="1"/>
    <col min="13574" max="13574" width="12"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1.28515625" style="1" customWidth="1"/>
    <col min="13829" max="13829" width="11" style="1" customWidth="1"/>
    <col min="13830" max="13830" width="12"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1.28515625" style="1" customWidth="1"/>
    <col min="14085" max="14085" width="11" style="1" customWidth="1"/>
    <col min="14086" max="14086" width="12"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1.28515625" style="1" customWidth="1"/>
    <col min="14341" max="14341" width="11" style="1" customWidth="1"/>
    <col min="14342" max="14342" width="12"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1.28515625" style="1" customWidth="1"/>
    <col min="14597" max="14597" width="11" style="1" customWidth="1"/>
    <col min="14598" max="14598" width="12"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1.28515625" style="1" customWidth="1"/>
    <col min="14853" max="14853" width="11" style="1" customWidth="1"/>
    <col min="14854" max="14854" width="12"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1.28515625" style="1" customWidth="1"/>
    <col min="15109" max="15109" width="11" style="1" customWidth="1"/>
    <col min="15110" max="15110" width="12"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1.28515625" style="1" customWidth="1"/>
    <col min="15365" max="15365" width="11" style="1" customWidth="1"/>
    <col min="15366" max="15366" width="12"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1.28515625" style="1" customWidth="1"/>
    <col min="15621" max="15621" width="11" style="1" customWidth="1"/>
    <col min="15622" max="15622" width="12"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1.28515625" style="1" customWidth="1"/>
    <col min="15877" max="15877" width="11" style="1" customWidth="1"/>
    <col min="15878" max="15878" width="12"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1.28515625" style="1" customWidth="1"/>
    <col min="16133" max="16133" width="11" style="1" customWidth="1"/>
    <col min="16134" max="16134" width="12" style="1" customWidth="1"/>
    <col min="16135" max="16139" width="9.140625" style="1"/>
    <col min="16140" max="16140" width="7.140625" style="1" customWidth="1"/>
    <col min="16141" max="16384" width="9.140625" style="1"/>
  </cols>
  <sheetData>
    <row r="1" spans="1:7">
      <c r="A1" s="79" t="s">
        <v>1009</v>
      </c>
      <c r="B1" s="27" t="s">
        <v>69</v>
      </c>
    </row>
    <row r="2" spans="1:7">
      <c r="A2" s="79"/>
      <c r="B2" s="27"/>
    </row>
    <row r="3" spans="1:7">
      <c r="A3" s="13"/>
    </row>
    <row r="4" spans="1:7" s="27" customFormat="1" ht="17.25" thickBot="1">
      <c r="A4" s="287"/>
      <c r="B4" s="81" t="s">
        <v>74</v>
      </c>
      <c r="C4" s="82" t="s">
        <v>75</v>
      </c>
      <c r="D4" s="82" t="s">
        <v>76</v>
      </c>
      <c r="E4" s="117" t="s">
        <v>77</v>
      </c>
      <c r="F4" s="117" t="s">
        <v>78</v>
      </c>
    </row>
    <row r="5" spans="1:7" ht="17.25" thickTop="1">
      <c r="A5" s="13"/>
    </row>
    <row r="6" spans="1:7" ht="51">
      <c r="A6" s="119" t="s">
        <v>1010</v>
      </c>
      <c r="B6" s="196" t="s">
        <v>1661</v>
      </c>
      <c r="C6" s="86" t="s">
        <v>81</v>
      </c>
      <c r="D6" s="87">
        <v>1</v>
      </c>
      <c r="E6" s="139"/>
      <c r="F6" s="139">
        <f>E6*D6</f>
        <v>0</v>
      </c>
      <c r="G6" s="120"/>
    </row>
    <row r="7" spans="1:7">
      <c r="A7" s="13"/>
    </row>
    <row r="8" spans="1:7" s="120" customFormat="1" ht="25.5">
      <c r="A8" s="119" t="s">
        <v>1011</v>
      </c>
      <c r="B8" s="295" t="s">
        <v>1666</v>
      </c>
      <c r="C8" s="86" t="s">
        <v>81</v>
      </c>
      <c r="D8" s="87">
        <v>1</v>
      </c>
      <c r="E8" s="139"/>
      <c r="F8" s="139">
        <f>E8*D8</f>
        <v>0</v>
      </c>
    </row>
    <row r="9" spans="1:7" ht="51">
      <c r="A9" s="13"/>
      <c r="B9" s="296" t="s">
        <v>1662</v>
      </c>
    </row>
    <row r="10" spans="1:7" ht="51">
      <c r="A10" s="13"/>
      <c r="B10" s="296" t="s">
        <v>1012</v>
      </c>
    </row>
    <row r="11" spans="1:7">
      <c r="A11" s="13"/>
      <c r="B11" s="296" t="s">
        <v>1013</v>
      </c>
    </row>
    <row r="12" spans="1:7">
      <c r="A12" s="13"/>
      <c r="B12" s="296" t="s">
        <v>1663</v>
      </c>
    </row>
    <row r="13" spans="1:7">
      <c r="A13" s="13"/>
      <c r="B13" s="297"/>
    </row>
    <row r="14" spans="1:7" s="120" customFormat="1" ht="45.75" customHeight="1">
      <c r="A14" s="119" t="s">
        <v>1014</v>
      </c>
      <c r="B14" s="298" t="s">
        <v>1015</v>
      </c>
      <c r="C14" s="86" t="s">
        <v>81</v>
      </c>
      <c r="D14" s="87">
        <v>1</v>
      </c>
      <c r="E14" s="139"/>
      <c r="F14" s="139">
        <f>E14*D14</f>
        <v>0</v>
      </c>
    </row>
    <row r="15" spans="1:7" s="120" customFormat="1">
      <c r="A15" s="13"/>
      <c r="B15" s="299"/>
      <c r="C15" s="121"/>
      <c r="D15" s="122"/>
      <c r="E15" s="125"/>
      <c r="F15" s="125"/>
    </row>
    <row r="16" spans="1:7" s="120" customFormat="1" ht="57" customHeight="1">
      <c r="A16" s="119" t="s">
        <v>1016</v>
      </c>
      <c r="B16" s="298" t="s">
        <v>1017</v>
      </c>
      <c r="C16" s="86" t="s">
        <v>81</v>
      </c>
      <c r="D16" s="87">
        <v>1</v>
      </c>
      <c r="E16" s="139"/>
      <c r="F16" s="139">
        <f>E16*D16</f>
        <v>0</v>
      </c>
    </row>
    <row r="17" spans="1:6" s="120" customFormat="1">
      <c r="A17" s="13"/>
      <c r="B17" s="300"/>
      <c r="C17" s="121"/>
      <c r="D17" s="122"/>
      <c r="E17" s="125"/>
      <c r="F17" s="125"/>
    </row>
    <row r="18" spans="1:6" s="120" customFormat="1" ht="25.5">
      <c r="A18" s="119" t="s">
        <v>1018</v>
      </c>
      <c r="B18" s="48" t="s">
        <v>1019</v>
      </c>
      <c r="C18" s="86" t="s">
        <v>81</v>
      </c>
      <c r="D18" s="87">
        <v>1</v>
      </c>
      <c r="E18" s="139"/>
      <c r="F18" s="139">
        <f>E18*D18</f>
        <v>0</v>
      </c>
    </row>
    <row r="19" spans="1:6" s="120" customFormat="1">
      <c r="A19" s="13"/>
      <c r="B19" s="300"/>
      <c r="C19" s="121"/>
      <c r="D19" s="122"/>
      <c r="E19" s="125"/>
      <c r="F19" s="125"/>
    </row>
    <row r="20" spans="1:6" s="120" customFormat="1" ht="63.75">
      <c r="A20" s="119" t="s">
        <v>1020</v>
      </c>
      <c r="B20" s="298" t="s">
        <v>1021</v>
      </c>
      <c r="C20" s="86" t="s">
        <v>81</v>
      </c>
      <c r="D20" s="87">
        <v>1</v>
      </c>
      <c r="E20" s="139"/>
      <c r="F20" s="139">
        <f>E20*D20</f>
        <v>0</v>
      </c>
    </row>
    <row r="21" spans="1:6" s="120" customFormat="1">
      <c r="A21" s="13"/>
      <c r="B21" s="48"/>
      <c r="C21" s="121"/>
      <c r="D21" s="122"/>
      <c r="E21" s="125"/>
      <c r="F21" s="125"/>
    </row>
    <row r="22" spans="1:6" s="120" customFormat="1" ht="25.5">
      <c r="A22" s="119" t="s">
        <v>1022</v>
      </c>
      <c r="B22" s="48" t="s">
        <v>1023</v>
      </c>
      <c r="C22" s="86" t="s">
        <v>81</v>
      </c>
      <c r="D22" s="87">
        <v>1</v>
      </c>
      <c r="E22" s="139"/>
      <c r="F22" s="139">
        <f>E22*D22</f>
        <v>0</v>
      </c>
    </row>
    <row r="23" spans="1:6" s="120" customFormat="1">
      <c r="A23" s="13"/>
      <c r="B23" s="48"/>
      <c r="C23" s="121"/>
      <c r="D23" s="122"/>
      <c r="E23" s="125"/>
      <c r="F23" s="125"/>
    </row>
    <row r="24" spans="1:6" s="120" customFormat="1" ht="25.5">
      <c r="A24" s="119" t="s">
        <v>1024</v>
      </c>
      <c r="B24" s="48" t="s">
        <v>1665</v>
      </c>
      <c r="C24" s="86" t="s">
        <v>81</v>
      </c>
      <c r="D24" s="87">
        <v>1</v>
      </c>
      <c r="E24" s="139"/>
      <c r="F24" s="139">
        <f>E24*D24</f>
        <v>0</v>
      </c>
    </row>
    <row r="25" spans="1:6" s="120" customFormat="1">
      <c r="A25" s="13"/>
      <c r="B25" s="48"/>
      <c r="C25" s="121"/>
      <c r="D25" s="122"/>
      <c r="E25" s="125"/>
      <c r="F25" s="125"/>
    </row>
    <row r="26" spans="1:6" s="120" customFormat="1" ht="38.25">
      <c r="A26" s="946" t="s">
        <v>1664</v>
      </c>
      <c r="B26" s="949" t="s">
        <v>3380</v>
      </c>
      <c r="C26" s="943" t="s">
        <v>128</v>
      </c>
      <c r="D26" s="944">
        <v>2260</v>
      </c>
      <c r="E26" s="947"/>
      <c r="F26" s="947">
        <f>E26*D26</f>
        <v>0</v>
      </c>
    </row>
    <row r="27" spans="1:6" s="120" customFormat="1" ht="38.25">
      <c r="A27" s="950"/>
      <c r="B27" s="951" t="s">
        <v>1030</v>
      </c>
      <c r="C27" s="952"/>
      <c r="D27" s="953"/>
      <c r="E27" s="954"/>
      <c r="F27" s="954"/>
    </row>
    <row r="28" spans="1:6" s="120" customFormat="1">
      <c r="A28" s="950"/>
      <c r="B28" s="955" t="s">
        <v>1038</v>
      </c>
      <c r="C28" s="952"/>
      <c r="D28" s="953"/>
      <c r="E28" s="954"/>
      <c r="F28" s="954"/>
    </row>
    <row r="29" spans="1:6" s="120" customFormat="1">
      <c r="A29" s="13"/>
      <c r="B29" s="48"/>
      <c r="C29" s="121"/>
      <c r="D29" s="122"/>
      <c r="E29" s="125"/>
      <c r="F29" s="125"/>
    </row>
    <row r="30" spans="1:6" s="120" customFormat="1" ht="28.5" customHeight="1">
      <c r="A30" s="119" t="s">
        <v>1664</v>
      </c>
      <c r="B30" s="301" t="s">
        <v>1025</v>
      </c>
      <c r="C30" s="86" t="s">
        <v>128</v>
      </c>
      <c r="D30" s="87">
        <v>2260</v>
      </c>
      <c r="E30" s="139"/>
      <c r="F30" s="139">
        <f>E30*D30</f>
        <v>0</v>
      </c>
    </row>
    <row r="31" spans="1:6" s="120" customFormat="1" ht="38.25">
      <c r="A31" s="119"/>
      <c r="B31" s="302" t="s">
        <v>1026</v>
      </c>
      <c r="C31" s="121"/>
      <c r="D31" s="122"/>
      <c r="E31" s="125"/>
      <c r="F31" s="125"/>
    </row>
    <row r="32" spans="1:6" s="120" customFormat="1" ht="51">
      <c r="A32" s="119"/>
      <c r="B32" s="302" t="s">
        <v>1027</v>
      </c>
      <c r="C32" s="121"/>
      <c r="D32" s="122"/>
      <c r="E32" s="125"/>
      <c r="F32" s="125"/>
    </row>
    <row r="33" spans="1:6" s="120" customFormat="1" ht="25.5">
      <c r="A33" s="119"/>
      <c r="B33" s="302" t="s">
        <v>1028</v>
      </c>
      <c r="C33" s="121"/>
      <c r="D33" s="122"/>
      <c r="E33" s="125"/>
      <c r="F33" s="125"/>
    </row>
    <row r="34" spans="1:6" s="120" customFormat="1" ht="51">
      <c r="A34" s="119"/>
      <c r="B34" s="302" t="s">
        <v>1029</v>
      </c>
      <c r="C34" s="121"/>
      <c r="D34" s="122"/>
      <c r="E34" s="125"/>
      <c r="F34" s="125"/>
    </row>
    <row r="35" spans="1:6" s="120" customFormat="1" ht="38.25">
      <c r="A35" s="119"/>
      <c r="B35" s="302" t="s">
        <v>1030</v>
      </c>
      <c r="C35" s="121"/>
      <c r="D35" s="122"/>
      <c r="E35" s="125"/>
      <c r="F35" s="125"/>
    </row>
    <row r="36" spans="1:6" s="120" customFormat="1" ht="12.75">
      <c r="A36" s="119"/>
      <c r="B36" s="302" t="s">
        <v>1031</v>
      </c>
      <c r="C36" s="121"/>
      <c r="D36" s="122"/>
      <c r="E36" s="125"/>
      <c r="F36" s="125"/>
    </row>
    <row r="37" spans="1:6" s="120" customFormat="1" ht="25.5">
      <c r="A37" s="119"/>
      <c r="B37" s="302" t="s">
        <v>1032</v>
      </c>
      <c r="C37" s="121"/>
      <c r="D37" s="122"/>
      <c r="E37" s="125"/>
      <c r="F37" s="125"/>
    </row>
    <row r="38" spans="1:6" s="120" customFormat="1" ht="12.75">
      <c r="A38" s="119"/>
      <c r="B38" s="302" t="s">
        <v>1033</v>
      </c>
      <c r="C38" s="121"/>
      <c r="D38" s="122"/>
      <c r="E38" s="125"/>
      <c r="F38" s="125"/>
    </row>
    <row r="39" spans="1:6" s="120" customFormat="1" ht="12.75">
      <c r="A39" s="119"/>
      <c r="B39" s="302" t="s">
        <v>1034</v>
      </c>
      <c r="C39" s="121"/>
      <c r="D39" s="122"/>
      <c r="E39" s="125"/>
      <c r="F39" s="125"/>
    </row>
    <row r="40" spans="1:6" s="120" customFormat="1" ht="12.75">
      <c r="A40" s="119"/>
      <c r="B40" s="302" t="s">
        <v>1035</v>
      </c>
      <c r="C40" s="121"/>
      <c r="D40" s="122"/>
      <c r="E40" s="125"/>
      <c r="F40" s="125"/>
    </row>
    <row r="41" spans="1:6" s="120" customFormat="1" ht="51">
      <c r="A41" s="119"/>
      <c r="B41" s="302" t="s">
        <v>1036</v>
      </c>
      <c r="C41" s="121"/>
      <c r="D41" s="122"/>
      <c r="E41" s="125"/>
      <c r="F41" s="125"/>
    </row>
    <row r="42" spans="1:6" s="120" customFormat="1" ht="25.5">
      <c r="A42" s="119"/>
      <c r="B42" s="302" t="s">
        <v>1037</v>
      </c>
      <c r="C42" s="121"/>
      <c r="D42" s="122"/>
      <c r="E42" s="125"/>
      <c r="F42" s="125"/>
    </row>
    <row r="43" spans="1:6" s="120" customFormat="1" ht="12.75">
      <c r="A43" s="119"/>
      <c r="B43" s="296" t="s">
        <v>1038</v>
      </c>
      <c r="C43" s="121"/>
      <c r="D43" s="122"/>
      <c r="E43" s="125"/>
      <c r="F43" s="125"/>
    </row>
    <row r="44" spans="1:6" s="120" customFormat="1" ht="12.75">
      <c r="A44" s="119"/>
      <c r="B44" s="48"/>
      <c r="C44" s="121"/>
      <c r="D44" s="122"/>
      <c r="E44" s="125"/>
      <c r="F44" s="125"/>
    </row>
    <row r="45" spans="1:6" s="120" customFormat="1" ht="13.5" thickBot="1">
      <c r="A45" s="119"/>
      <c r="B45" s="48"/>
      <c r="C45" s="121"/>
      <c r="D45" s="122"/>
      <c r="E45" s="125"/>
      <c r="F45" s="125"/>
    </row>
    <row r="46" spans="1:6" s="27" customFormat="1" ht="17.25" thickBot="1">
      <c r="A46" s="289"/>
      <c r="B46" s="104" t="s">
        <v>1039</v>
      </c>
      <c r="C46" s="105"/>
      <c r="D46" s="106"/>
      <c r="E46" s="127"/>
      <c r="F46" s="127">
        <f>SUM(F5:F45)</f>
        <v>0</v>
      </c>
    </row>
    <row r="47" spans="1:6" ht="17.25" thickTop="1"/>
  </sheetData>
  <sheetProtection selectLockedCells="1" selectUnlockedCells="1"/>
  <pageMargins left="0.90551181102362199" right="0.51181102362204722" top="0.74803149606299213" bottom="0.74803149606299213" header="0.31496062992125984" footer="0.31496062992125984"/>
  <pageSetup paperSize="9" scale="97" firstPageNumber="0" orientation="portrait" horizontalDpi="300" verticalDpi="300" r:id="rId1"/>
  <headerFooter alignWithMargins="0">
    <oddHeader>&amp;L&amp;"Calibri,Krepko"&amp;9&amp;URUŠITEV IN NOVOGRADNJA PRIZIDKA K DOMU UPOKOJENCEV POLZELA&amp;R&amp;9POPIS OBRTNIŠKIH DEL
B/11.0 RAZNA DELA</oddHead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4:K867"/>
  <sheetViews>
    <sheetView view="pageBreakPreview" zoomScaleNormal="118" zoomScaleSheetLayoutView="100" workbookViewId="0">
      <selection activeCell="K309" sqref="K309"/>
    </sheetView>
  </sheetViews>
  <sheetFormatPr defaultColWidth="9.140625" defaultRowHeight="20.25"/>
  <cols>
    <col min="1" max="1" width="3.5703125" style="303" customWidth="1"/>
    <col min="2" max="2" width="48.140625" style="321" customWidth="1"/>
    <col min="3" max="3" width="5.7109375" style="305" customWidth="1"/>
    <col min="4" max="4" width="5.85546875" style="306" customWidth="1"/>
    <col min="5" max="5" width="6.7109375" style="307" customWidth="1"/>
    <col min="6" max="6" width="9.85546875" style="306" customWidth="1"/>
    <col min="7" max="7" width="1.42578125" style="306" customWidth="1"/>
    <col min="8" max="8" width="12.140625" style="306" customWidth="1"/>
    <col min="9" max="9" width="9.85546875" style="344" customWidth="1"/>
    <col min="10" max="10" width="14.85546875" style="344" customWidth="1"/>
    <col min="11" max="11" width="12.140625" style="344" customWidth="1"/>
    <col min="12" max="16384" width="9.140625" style="344"/>
  </cols>
  <sheetData>
    <row r="4" spans="1:11" ht="40.5">
      <c r="B4" s="304" t="s">
        <v>1040</v>
      </c>
      <c r="H4" s="308"/>
    </row>
    <row r="5" spans="1:11">
      <c r="B5" s="304"/>
      <c r="H5" s="308"/>
    </row>
    <row r="6" spans="1:11">
      <c r="B6" s="1272" t="s">
        <v>1041</v>
      </c>
      <c r="C6" s="1272"/>
      <c r="D6" s="1272"/>
      <c r="E6" s="1272"/>
      <c r="F6" s="1272"/>
      <c r="G6" s="1272"/>
      <c r="H6" s="1272"/>
      <c r="I6" s="1272"/>
    </row>
    <row r="8" spans="1:11" ht="18" customHeight="1">
      <c r="A8" s="309"/>
      <c r="B8" s="345" t="s">
        <v>1042</v>
      </c>
      <c r="H8" s="346">
        <f>H56</f>
        <v>0</v>
      </c>
      <c r="I8" s="347"/>
      <c r="K8" s="347"/>
    </row>
    <row r="9" spans="1:11" ht="18" customHeight="1">
      <c r="A9" s="310"/>
      <c r="B9" s="345" t="s">
        <v>1043</v>
      </c>
      <c r="C9" s="311"/>
      <c r="D9" s="312"/>
      <c r="F9" s="312"/>
      <c r="G9" s="312"/>
      <c r="H9" s="346">
        <f>H98</f>
        <v>0</v>
      </c>
      <c r="I9" s="347"/>
      <c r="K9" s="347"/>
    </row>
    <row r="10" spans="1:11" ht="18" customHeight="1">
      <c r="A10" s="310"/>
      <c r="B10" s="345" t="s">
        <v>1044</v>
      </c>
      <c r="C10" s="311"/>
      <c r="D10" s="312"/>
      <c r="F10" s="312"/>
      <c r="G10" s="312"/>
      <c r="H10" s="346">
        <f>H141</f>
        <v>0</v>
      </c>
      <c r="I10" s="347"/>
      <c r="K10" s="347"/>
    </row>
    <row r="11" spans="1:11" ht="18" customHeight="1">
      <c r="A11" s="310"/>
      <c r="B11" s="345" t="s">
        <v>1045</v>
      </c>
      <c r="C11" s="311"/>
      <c r="D11" s="312"/>
      <c r="F11" s="312"/>
      <c r="G11" s="312"/>
      <c r="H11" s="346">
        <f>H228</f>
        <v>0</v>
      </c>
      <c r="I11" s="347"/>
      <c r="K11" s="347"/>
    </row>
    <row r="12" spans="1:11" ht="18" customHeight="1">
      <c r="A12" s="310"/>
      <c r="B12" s="345" t="s">
        <v>3381</v>
      </c>
      <c r="C12" s="311"/>
      <c r="D12" s="312"/>
      <c r="F12" s="312"/>
      <c r="G12" s="312"/>
      <c r="H12" s="346">
        <f>SUM(H266)</f>
        <v>0</v>
      </c>
      <c r="I12" s="347"/>
      <c r="K12" s="347"/>
    </row>
    <row r="13" spans="1:11" ht="18" customHeight="1">
      <c r="A13" s="310"/>
      <c r="B13" s="345" t="s">
        <v>3382</v>
      </c>
      <c r="C13" s="311"/>
      <c r="D13" s="312"/>
      <c r="F13" s="312"/>
      <c r="G13" s="312"/>
      <c r="H13" s="346">
        <f>H295</f>
        <v>0</v>
      </c>
      <c r="I13" s="347"/>
      <c r="K13" s="347"/>
    </row>
    <row r="14" spans="1:11" ht="18" customHeight="1">
      <c r="A14" s="313"/>
      <c r="B14" s="345" t="s">
        <v>3383</v>
      </c>
      <c r="C14" s="314"/>
      <c r="H14" s="346">
        <f>H310</f>
        <v>0</v>
      </c>
      <c r="I14" s="347"/>
      <c r="K14" s="347"/>
    </row>
    <row r="15" spans="1:11" ht="14.1" customHeight="1" thickBot="1">
      <c r="A15" s="310"/>
      <c r="B15" s="315"/>
      <c r="C15" s="316"/>
      <c r="D15" s="317"/>
      <c r="E15" s="318"/>
      <c r="F15" s="317"/>
      <c r="G15" s="317"/>
      <c r="H15" s="348"/>
    </row>
    <row r="16" spans="1:11">
      <c r="B16" s="319"/>
      <c r="C16" s="314"/>
      <c r="D16" s="308"/>
      <c r="E16" s="320"/>
      <c r="F16" s="308"/>
      <c r="G16" s="308"/>
      <c r="H16" s="344"/>
    </row>
    <row r="17" spans="1:11" ht="21" thickBot="1">
      <c r="B17" s="345" t="s">
        <v>1047</v>
      </c>
      <c r="C17" s="349"/>
      <c r="D17" s="350"/>
      <c r="E17" s="351"/>
      <c r="F17" s="350"/>
      <c r="G17" s="350"/>
      <c r="H17" s="352">
        <f>SUM(H8:H14)</f>
        <v>0</v>
      </c>
      <c r="I17" s="353"/>
      <c r="J17" s="353"/>
      <c r="K17" s="354"/>
    </row>
    <row r="18" spans="1:11" ht="21" thickBot="1">
      <c r="B18" s="1148" t="s">
        <v>1048</v>
      </c>
      <c r="C18" s="1149"/>
      <c r="D18" s="1150"/>
      <c r="E18" s="1151"/>
      <c r="F18" s="1150"/>
      <c r="G18" s="1150"/>
      <c r="H18" s="1152">
        <f>0.22*H17</f>
        <v>0</v>
      </c>
      <c r="I18" s="353"/>
      <c r="J18" s="353"/>
      <c r="K18" s="354"/>
    </row>
    <row r="19" spans="1:11" ht="21" thickBot="1">
      <c r="B19" s="1148" t="s">
        <v>1049</v>
      </c>
      <c r="C19" s="1149"/>
      <c r="D19" s="1150"/>
      <c r="E19" s="1151"/>
      <c r="F19" s="1150"/>
      <c r="G19" s="1150"/>
      <c r="H19" s="1152">
        <f>H17+H18</f>
        <v>0</v>
      </c>
      <c r="I19" s="353"/>
      <c r="J19" s="353"/>
      <c r="K19" s="354"/>
    </row>
    <row r="20" spans="1:11">
      <c r="C20" s="314"/>
      <c r="D20" s="308"/>
      <c r="E20" s="320"/>
      <c r="F20" s="308"/>
      <c r="G20" s="308"/>
      <c r="H20" s="322"/>
    </row>
    <row r="21" spans="1:11">
      <c r="C21" s="314"/>
      <c r="D21" s="308"/>
      <c r="E21" s="320"/>
      <c r="F21" s="308"/>
      <c r="G21" s="308"/>
      <c r="H21" s="322"/>
    </row>
    <row r="22" spans="1:11">
      <c r="C22" s="314"/>
      <c r="D22" s="308"/>
      <c r="E22" s="320"/>
      <c r="F22" s="308"/>
      <c r="G22" s="308"/>
      <c r="H22" s="322"/>
    </row>
    <row r="23" spans="1:11" ht="21" thickBot="1">
      <c r="C23" s="314"/>
      <c r="D23" s="308"/>
      <c r="E23" s="320"/>
      <c r="F23" s="308"/>
      <c r="G23" s="308"/>
      <c r="H23" s="322"/>
    </row>
    <row r="24" spans="1:11" ht="17.25" thickBot="1">
      <c r="A24" s="355" t="s">
        <v>1050</v>
      </c>
      <c r="B24" s="356" t="s">
        <v>1051</v>
      </c>
      <c r="C24" s="357" t="s">
        <v>1052</v>
      </c>
      <c r="D24" s="358" t="s">
        <v>1053</v>
      </c>
      <c r="E24" s="359" t="s">
        <v>1054</v>
      </c>
      <c r="F24" s="360" t="s">
        <v>1055</v>
      </c>
      <c r="G24" s="361"/>
      <c r="H24" s="362" t="s">
        <v>1056</v>
      </c>
      <c r="I24" s="363"/>
      <c r="J24" s="363"/>
      <c r="K24" s="363"/>
    </row>
    <row r="25" spans="1:11">
      <c r="C25" s="314"/>
      <c r="D25" s="308"/>
      <c r="E25" s="320"/>
      <c r="F25" s="344"/>
      <c r="G25" s="308"/>
      <c r="H25" s="344"/>
    </row>
    <row r="26" spans="1:11">
      <c r="A26" s="309"/>
      <c r="B26" s="323" t="s">
        <v>1057</v>
      </c>
      <c r="F26" s="344"/>
      <c r="H26" s="344"/>
    </row>
    <row r="27" spans="1:11">
      <c r="A27" s="309"/>
      <c r="B27" s="324"/>
      <c r="F27" s="344"/>
      <c r="H27" s="344"/>
    </row>
    <row r="28" spans="1:11" ht="33">
      <c r="A28" s="364">
        <v>1</v>
      </c>
      <c r="B28" s="365" t="s">
        <v>3384</v>
      </c>
      <c r="C28" s="350"/>
      <c r="D28" s="350"/>
      <c r="E28" s="351"/>
      <c r="F28" s="353"/>
      <c r="G28" s="350"/>
      <c r="H28" s="353"/>
      <c r="I28" s="353"/>
      <c r="J28" s="367"/>
      <c r="K28" s="353"/>
    </row>
    <row r="29" spans="1:11" ht="16.5">
      <c r="A29" s="364"/>
      <c r="B29" s="365" t="s">
        <v>3385</v>
      </c>
      <c r="C29" s="350"/>
      <c r="D29" s="350" t="s">
        <v>1058</v>
      </c>
      <c r="E29" s="351">
        <v>480</v>
      </c>
      <c r="F29" s="366"/>
      <c r="G29" s="350"/>
      <c r="H29" s="366">
        <f>E29*F29</f>
        <v>0</v>
      </c>
      <c r="I29" s="353"/>
      <c r="J29" s="367"/>
      <c r="K29" s="353"/>
    </row>
    <row r="30" spans="1:11" ht="16.5">
      <c r="A30" s="364"/>
      <c r="B30" s="365" t="s">
        <v>3386</v>
      </c>
      <c r="C30" s="350"/>
      <c r="D30" s="350" t="s">
        <v>1058</v>
      </c>
      <c r="E30" s="351">
        <v>175</v>
      </c>
      <c r="F30" s="366"/>
      <c r="G30" s="350"/>
      <c r="H30" s="366">
        <f t="shared" ref="H30:H31" si="0">E30*F30</f>
        <v>0</v>
      </c>
      <c r="I30" s="353"/>
      <c r="J30" s="367"/>
      <c r="K30" s="353"/>
    </row>
    <row r="31" spans="1:11" ht="16.5">
      <c r="A31" s="364"/>
      <c r="B31" s="365" t="s">
        <v>3387</v>
      </c>
      <c r="C31" s="350"/>
      <c r="D31" s="350" t="s">
        <v>1058</v>
      </c>
      <c r="E31" s="351">
        <v>160</v>
      </c>
      <c r="F31" s="366"/>
      <c r="G31" s="350"/>
      <c r="H31" s="366">
        <f t="shared" si="0"/>
        <v>0</v>
      </c>
      <c r="I31" s="353"/>
      <c r="J31" s="367"/>
      <c r="K31" s="353"/>
    </row>
    <row r="32" spans="1:11" ht="15.95" customHeight="1">
      <c r="A32" s="364"/>
      <c r="B32" s="365"/>
      <c r="F32" s="344"/>
      <c r="H32" s="344"/>
    </row>
    <row r="33" spans="1:11" ht="63" customHeight="1">
      <c r="A33" s="364">
        <v>2</v>
      </c>
      <c r="B33" s="365" t="s">
        <v>1059</v>
      </c>
      <c r="D33" s="350" t="s">
        <v>1171</v>
      </c>
      <c r="E33" s="351">
        <v>233</v>
      </c>
      <c r="F33" s="366"/>
      <c r="G33" s="350"/>
      <c r="H33" s="366">
        <f>E33*F33</f>
        <v>0</v>
      </c>
      <c r="I33" s="353"/>
      <c r="J33" s="367"/>
      <c r="K33" s="353"/>
    </row>
    <row r="34" spans="1:11" ht="16.5" customHeight="1">
      <c r="A34" s="309"/>
      <c r="B34" s="365"/>
      <c r="D34" s="325"/>
      <c r="F34" s="344"/>
      <c r="G34" s="325"/>
      <c r="H34" s="344"/>
    </row>
    <row r="35" spans="1:11" ht="21.75" customHeight="1">
      <c r="A35" s="364">
        <v>3</v>
      </c>
      <c r="B35" s="365" t="s">
        <v>1060</v>
      </c>
      <c r="D35" s="350" t="s">
        <v>1058</v>
      </c>
      <c r="E35" s="351">
        <v>115</v>
      </c>
      <c r="F35" s="366"/>
      <c r="G35" s="350"/>
      <c r="H35" s="366">
        <f>E35*F35</f>
        <v>0</v>
      </c>
      <c r="I35" s="353"/>
      <c r="J35" s="367"/>
      <c r="K35" s="353"/>
    </row>
    <row r="36" spans="1:11" ht="16.5" customHeight="1">
      <c r="A36" s="364"/>
      <c r="B36" s="365"/>
      <c r="D36" s="325"/>
      <c r="F36" s="344"/>
      <c r="G36" s="325"/>
      <c r="H36" s="344"/>
    </row>
    <row r="37" spans="1:11" ht="55.5" customHeight="1">
      <c r="A37" s="364">
        <v>4</v>
      </c>
      <c r="B37" s="365" t="s">
        <v>1061</v>
      </c>
      <c r="D37" s="350" t="s">
        <v>1172</v>
      </c>
      <c r="E37" s="351">
        <v>419</v>
      </c>
      <c r="F37" s="366"/>
      <c r="G37" s="350"/>
      <c r="H37" s="366">
        <f>E37*F37</f>
        <v>0</v>
      </c>
      <c r="I37" s="353"/>
      <c r="J37" s="367"/>
      <c r="K37" s="353"/>
    </row>
    <row r="38" spans="1:11" ht="16.5" customHeight="1">
      <c r="A38" s="364"/>
      <c r="D38" s="325"/>
      <c r="F38" s="344"/>
      <c r="G38" s="325"/>
      <c r="H38" s="344"/>
    </row>
    <row r="39" spans="1:11" ht="47.25" customHeight="1">
      <c r="A39" s="364">
        <v>5</v>
      </c>
      <c r="B39" s="365" t="s">
        <v>1062</v>
      </c>
      <c r="D39" s="350" t="s">
        <v>1058</v>
      </c>
      <c r="E39" s="351">
        <v>12</v>
      </c>
      <c r="F39" s="366"/>
      <c r="G39" s="350"/>
      <c r="H39" s="366">
        <f>E39*F39</f>
        <v>0</v>
      </c>
      <c r="I39" s="353"/>
      <c r="J39" s="367"/>
      <c r="K39" s="353"/>
    </row>
    <row r="40" spans="1:11" ht="18" customHeight="1">
      <c r="A40" s="364"/>
      <c r="B40" s="365"/>
      <c r="D40" s="350"/>
      <c r="E40" s="351"/>
      <c r="F40" s="353"/>
      <c r="G40" s="350"/>
      <c r="H40" s="353"/>
      <c r="I40" s="353"/>
      <c r="J40" s="367"/>
      <c r="K40" s="353"/>
    </row>
    <row r="41" spans="1:11" ht="24.75" customHeight="1">
      <c r="A41" s="364">
        <v>6</v>
      </c>
      <c r="B41" s="365" t="s">
        <v>1063</v>
      </c>
      <c r="D41" s="350" t="s">
        <v>1064</v>
      </c>
      <c r="E41" s="351">
        <v>181</v>
      </c>
      <c r="F41" s="366"/>
      <c r="G41" s="350"/>
      <c r="H41" s="366">
        <f>E41*F41</f>
        <v>0</v>
      </c>
      <c r="I41" s="353"/>
      <c r="J41" s="367"/>
      <c r="K41" s="353"/>
    </row>
    <row r="42" spans="1:11" ht="17.25" customHeight="1">
      <c r="A42" s="364"/>
      <c r="B42" s="365"/>
      <c r="D42" s="350"/>
      <c r="E42" s="351"/>
      <c r="F42" s="353"/>
      <c r="G42" s="350"/>
      <c r="H42" s="353"/>
      <c r="I42" s="353"/>
      <c r="J42" s="367"/>
      <c r="K42" s="353"/>
    </row>
    <row r="43" spans="1:11" ht="24.75" customHeight="1">
      <c r="A43" s="364">
        <v>7</v>
      </c>
      <c r="B43" s="365" t="s">
        <v>1065</v>
      </c>
      <c r="D43" s="350" t="s">
        <v>657</v>
      </c>
      <c r="E43" s="351">
        <v>55</v>
      </c>
      <c r="F43" s="366"/>
      <c r="G43" s="350"/>
      <c r="H43" s="366">
        <f>E43*F43</f>
        <v>0</v>
      </c>
      <c r="I43" s="353"/>
      <c r="J43" s="367"/>
      <c r="K43" s="353"/>
    </row>
    <row r="44" spans="1:11" ht="15.75" customHeight="1">
      <c r="A44" s="364"/>
      <c r="B44" s="365"/>
      <c r="D44" s="350"/>
      <c r="E44" s="351"/>
      <c r="F44" s="353"/>
      <c r="G44" s="350"/>
      <c r="H44" s="353"/>
      <c r="I44" s="353"/>
      <c r="J44" s="367"/>
      <c r="K44" s="353"/>
    </row>
    <row r="45" spans="1:11" ht="39" customHeight="1">
      <c r="A45" s="364">
        <v>8</v>
      </c>
      <c r="B45" s="365" t="s">
        <v>1066</v>
      </c>
      <c r="D45" s="350" t="s">
        <v>657</v>
      </c>
      <c r="E45" s="351">
        <v>21</v>
      </c>
      <c r="F45" s="366"/>
      <c r="G45" s="350"/>
      <c r="H45" s="366">
        <f>E45*F45</f>
        <v>0</v>
      </c>
      <c r="I45" s="353"/>
      <c r="J45" s="367"/>
      <c r="K45" s="353"/>
    </row>
    <row r="46" spans="1:11" ht="15" customHeight="1">
      <c r="A46" s="364"/>
      <c r="B46" s="365"/>
      <c r="D46" s="350"/>
      <c r="E46" s="351"/>
      <c r="F46" s="353"/>
      <c r="G46" s="350"/>
      <c r="H46" s="353"/>
      <c r="I46" s="353"/>
      <c r="J46" s="367"/>
      <c r="K46" s="353"/>
    </row>
    <row r="47" spans="1:11" ht="39" customHeight="1">
      <c r="A47" s="364">
        <v>9</v>
      </c>
      <c r="B47" s="365" t="s">
        <v>1067</v>
      </c>
      <c r="D47" s="350" t="s">
        <v>1172</v>
      </c>
      <c r="E47" s="351">
        <v>252</v>
      </c>
      <c r="F47" s="366"/>
      <c r="G47" s="350"/>
      <c r="H47" s="366">
        <f>E47*F47</f>
        <v>0</v>
      </c>
      <c r="I47" s="353"/>
      <c r="J47" s="367"/>
      <c r="K47" s="353"/>
    </row>
    <row r="48" spans="1:11" ht="16.5" customHeight="1">
      <c r="A48" s="364"/>
      <c r="B48" s="365"/>
      <c r="D48" s="350"/>
      <c r="E48" s="351"/>
      <c r="F48" s="353"/>
      <c r="G48" s="350"/>
      <c r="H48" s="353"/>
      <c r="I48" s="353"/>
      <c r="J48" s="367"/>
      <c r="K48" s="353"/>
    </row>
    <row r="49" spans="1:11" ht="44.45" customHeight="1">
      <c r="A49" s="364">
        <v>10</v>
      </c>
      <c r="B49" s="365" t="s">
        <v>1068</v>
      </c>
      <c r="D49" s="350" t="s">
        <v>123</v>
      </c>
      <c r="E49" s="351">
        <v>68.400000000000006</v>
      </c>
      <c r="F49" s="366"/>
      <c r="G49" s="350"/>
      <c r="H49" s="366">
        <f>E49*F49</f>
        <v>0</v>
      </c>
      <c r="I49" s="353"/>
      <c r="J49" s="367"/>
      <c r="K49" s="353"/>
    </row>
    <row r="50" spans="1:11" ht="17.100000000000001" customHeight="1">
      <c r="A50" s="364"/>
      <c r="B50" s="365"/>
      <c r="D50" s="350"/>
      <c r="E50" s="351"/>
      <c r="F50" s="353"/>
      <c r="G50" s="350"/>
      <c r="H50" s="353"/>
      <c r="I50" s="353"/>
      <c r="J50" s="367"/>
      <c r="K50" s="353"/>
    </row>
    <row r="51" spans="1:11" ht="45.75" customHeight="1">
      <c r="A51" s="364">
        <v>11</v>
      </c>
      <c r="B51" s="365" t="s">
        <v>1069</v>
      </c>
      <c r="D51" s="350" t="s">
        <v>128</v>
      </c>
      <c r="E51" s="351">
        <v>74</v>
      </c>
      <c r="F51" s="366"/>
      <c r="G51" s="350"/>
      <c r="H51" s="366">
        <f>E51*F51</f>
        <v>0</v>
      </c>
      <c r="I51" s="353"/>
      <c r="J51" s="367"/>
      <c r="K51" s="353"/>
    </row>
    <row r="52" spans="1:11" ht="17.100000000000001" customHeight="1">
      <c r="A52" s="364"/>
      <c r="B52" s="365"/>
      <c r="D52" s="350"/>
      <c r="E52" s="351"/>
      <c r="F52" s="353"/>
      <c r="G52" s="350"/>
      <c r="H52" s="353"/>
      <c r="I52" s="353"/>
      <c r="J52" s="367"/>
      <c r="K52" s="353"/>
    </row>
    <row r="53" spans="1:11" ht="42.75" customHeight="1">
      <c r="A53" s="364">
        <v>12</v>
      </c>
      <c r="B53" s="365" t="s">
        <v>1070</v>
      </c>
      <c r="D53" s="350" t="s">
        <v>123</v>
      </c>
      <c r="E53" s="351">
        <v>16</v>
      </c>
      <c r="F53" s="366"/>
      <c r="G53" s="350"/>
      <c r="H53" s="366">
        <f>E53*F53</f>
        <v>0</v>
      </c>
      <c r="I53" s="353"/>
      <c r="J53" s="367"/>
      <c r="K53" s="353"/>
    </row>
    <row r="54" spans="1:11" ht="17.100000000000001" customHeight="1">
      <c r="A54" s="364"/>
      <c r="B54" s="365"/>
      <c r="D54" s="350"/>
      <c r="E54" s="351"/>
      <c r="F54" s="353"/>
      <c r="G54" s="350"/>
      <c r="H54" s="353"/>
      <c r="I54" s="353"/>
      <c r="J54" s="367"/>
      <c r="K54" s="353"/>
    </row>
    <row r="55" spans="1:11" ht="21" thickBot="1">
      <c r="A55" s="309"/>
      <c r="D55" s="325"/>
      <c r="E55" s="326"/>
      <c r="F55" s="327"/>
      <c r="G55" s="327"/>
      <c r="H55" s="328"/>
    </row>
    <row r="56" spans="1:11" ht="21" thickBot="1">
      <c r="A56" s="329"/>
      <c r="B56" s="330" t="s">
        <v>1071</v>
      </c>
      <c r="C56" s="331"/>
      <c r="D56" s="332"/>
      <c r="H56" s="352">
        <f>SUM(H28:H54)</f>
        <v>0</v>
      </c>
    </row>
    <row r="57" spans="1:11">
      <c r="A57" s="309"/>
      <c r="B57" s="319"/>
      <c r="C57" s="314"/>
      <c r="H57" s="322"/>
    </row>
    <row r="58" spans="1:11" ht="21" customHeight="1">
      <c r="A58" s="309"/>
      <c r="B58" s="323" t="s">
        <v>1072</v>
      </c>
    </row>
    <row r="59" spans="1:11">
      <c r="A59" s="309" t="s">
        <v>1073</v>
      </c>
      <c r="B59" s="333" t="s">
        <v>1074</v>
      </c>
    </row>
    <row r="60" spans="1:11" ht="21" customHeight="1">
      <c r="A60" s="1273" t="s">
        <v>112</v>
      </c>
      <c r="B60" s="1274"/>
      <c r="C60" s="1274"/>
      <c r="D60" s="1274"/>
      <c r="E60" s="1274"/>
      <c r="F60" s="1274"/>
      <c r="G60" s="1274"/>
      <c r="H60" s="1275"/>
    </row>
    <row r="61" spans="1:11" ht="31.5" customHeight="1">
      <c r="A61" s="1269" t="s">
        <v>113</v>
      </c>
      <c r="B61" s="1270"/>
      <c r="C61" s="1270"/>
      <c r="D61" s="1270"/>
      <c r="E61" s="1270"/>
      <c r="F61" s="1270"/>
      <c r="G61" s="1270"/>
      <c r="H61" s="1271"/>
    </row>
    <row r="62" spans="1:11" ht="43.5" customHeight="1">
      <c r="A62" s="1269" t="s">
        <v>1075</v>
      </c>
      <c r="B62" s="1270"/>
      <c r="C62" s="1270"/>
      <c r="D62" s="1270"/>
      <c r="E62" s="1270"/>
      <c r="F62" s="1270"/>
      <c r="G62" s="1270"/>
      <c r="H62" s="1271"/>
    </row>
    <row r="63" spans="1:11" ht="30" customHeight="1">
      <c r="A63" s="1269" t="s">
        <v>115</v>
      </c>
      <c r="B63" s="1270"/>
      <c r="C63" s="1270"/>
      <c r="D63" s="1270"/>
      <c r="E63" s="1270"/>
      <c r="F63" s="1270"/>
      <c r="G63" s="1270"/>
      <c r="H63" s="1271"/>
    </row>
    <row r="64" spans="1:11" ht="29.25" customHeight="1">
      <c r="A64" s="1269" t="s">
        <v>1076</v>
      </c>
      <c r="B64" s="1270"/>
      <c r="C64" s="1270"/>
      <c r="D64" s="1270"/>
      <c r="E64" s="1270"/>
      <c r="F64" s="1270"/>
      <c r="G64" s="1270"/>
      <c r="H64" s="1271"/>
    </row>
    <row r="65" spans="1:11" ht="19.5" customHeight="1">
      <c r="A65" s="1269" t="s">
        <v>1077</v>
      </c>
      <c r="B65" s="1270"/>
      <c r="C65" s="1270"/>
      <c r="D65" s="1270"/>
      <c r="E65" s="1270"/>
      <c r="F65" s="1270"/>
      <c r="G65" s="1270"/>
      <c r="H65" s="1271"/>
    </row>
    <row r="66" spans="1:11" ht="18" customHeight="1">
      <c r="A66" s="1269" t="s">
        <v>118</v>
      </c>
      <c r="B66" s="1270"/>
      <c r="C66" s="1270"/>
      <c r="D66" s="1270"/>
      <c r="E66" s="1270"/>
      <c r="F66" s="1270"/>
      <c r="G66" s="1270"/>
      <c r="H66" s="1271"/>
    </row>
    <row r="67" spans="1:11" ht="28.5" customHeight="1">
      <c r="A67" s="1269" t="s">
        <v>1078</v>
      </c>
      <c r="B67" s="1270"/>
      <c r="C67" s="1270"/>
      <c r="D67" s="1270"/>
      <c r="E67" s="1270"/>
      <c r="F67" s="1270"/>
      <c r="G67" s="1270"/>
      <c r="H67" s="1271"/>
    </row>
    <row r="68" spans="1:11" ht="18.75" customHeight="1">
      <c r="A68" s="1269" t="s">
        <v>1079</v>
      </c>
      <c r="B68" s="1270"/>
      <c r="C68" s="1270"/>
      <c r="D68" s="1270"/>
      <c r="E68" s="1270"/>
      <c r="F68" s="1270"/>
      <c r="G68" s="1270"/>
      <c r="H68" s="1271"/>
      <c r="K68" s="321"/>
    </row>
    <row r="69" spans="1:11" ht="18.75" customHeight="1" thickBot="1">
      <c r="A69" s="334"/>
      <c r="B69" s="334"/>
      <c r="C69" s="334"/>
      <c r="D69" s="334"/>
      <c r="E69" s="334"/>
      <c r="F69" s="334"/>
      <c r="G69" s="334"/>
      <c r="H69" s="334"/>
      <c r="K69" s="321"/>
    </row>
    <row r="70" spans="1:11" ht="18.75" customHeight="1" thickBot="1">
      <c r="A70" s="355" t="s">
        <v>1050</v>
      </c>
      <c r="B70" s="356" t="s">
        <v>1051</v>
      </c>
      <c r="C70" s="357" t="s">
        <v>1052</v>
      </c>
      <c r="D70" s="358" t="s">
        <v>1053</v>
      </c>
      <c r="E70" s="359" t="s">
        <v>1054</v>
      </c>
      <c r="F70" s="360" t="s">
        <v>1055</v>
      </c>
      <c r="G70" s="361"/>
      <c r="H70" s="362" t="s">
        <v>1056</v>
      </c>
      <c r="K70" s="321"/>
    </row>
    <row r="71" spans="1:11" ht="18.75" customHeight="1">
      <c r="A71" s="368"/>
      <c r="B71" s="369"/>
      <c r="C71" s="370"/>
      <c r="D71" s="371"/>
      <c r="E71" s="372"/>
      <c r="F71" s="363"/>
      <c r="G71" s="371"/>
      <c r="H71" s="363"/>
      <c r="K71" s="321"/>
    </row>
    <row r="72" spans="1:11" ht="45" customHeight="1">
      <c r="A72" s="364">
        <v>1</v>
      </c>
      <c r="B72" s="365" t="s">
        <v>1080</v>
      </c>
      <c r="C72" s="335"/>
      <c r="D72" s="350" t="s">
        <v>1171</v>
      </c>
      <c r="E72" s="351">
        <v>458</v>
      </c>
      <c r="F72" s="366"/>
      <c r="G72" s="350"/>
      <c r="H72" s="366">
        <f>E72*F72</f>
        <v>0</v>
      </c>
    </row>
    <row r="73" spans="1:11" ht="17.100000000000001" customHeight="1">
      <c r="A73" s="364"/>
      <c r="B73" s="365"/>
      <c r="C73" s="335"/>
      <c r="D73" s="350"/>
      <c r="E73" s="351"/>
      <c r="F73" s="353"/>
      <c r="G73" s="350"/>
      <c r="H73" s="353"/>
    </row>
    <row r="74" spans="1:11" ht="41.25" customHeight="1">
      <c r="A74" s="364">
        <v>2</v>
      </c>
      <c r="B74" s="365" t="s">
        <v>1081</v>
      </c>
      <c r="C74" s="335"/>
      <c r="D74" s="350" t="s">
        <v>1171</v>
      </c>
      <c r="E74" s="351">
        <v>255.8</v>
      </c>
      <c r="F74" s="366"/>
      <c r="G74" s="350"/>
      <c r="H74" s="366">
        <f>E74*F74</f>
        <v>0</v>
      </c>
    </row>
    <row r="75" spans="1:11" ht="16.5" customHeight="1">
      <c r="A75" s="364"/>
      <c r="B75" s="365"/>
      <c r="C75" s="335"/>
      <c r="D75" s="350"/>
      <c r="E75" s="351"/>
      <c r="F75" s="353"/>
      <c r="G75" s="350"/>
      <c r="H75" s="353"/>
    </row>
    <row r="76" spans="1:11" ht="49.5" customHeight="1">
      <c r="A76" s="364">
        <v>3</v>
      </c>
      <c r="B76" s="365" t="s">
        <v>1082</v>
      </c>
      <c r="C76" s="335"/>
      <c r="D76" s="350" t="s">
        <v>1171</v>
      </c>
      <c r="E76" s="351">
        <v>286</v>
      </c>
      <c r="F76" s="366"/>
      <c r="G76" s="350"/>
      <c r="H76" s="366">
        <f>E76*F76</f>
        <v>0</v>
      </c>
    </row>
    <row r="77" spans="1:11" ht="16.5" customHeight="1">
      <c r="A77" s="364"/>
      <c r="B77" s="365"/>
      <c r="C77" s="335"/>
      <c r="D77" s="350"/>
      <c r="E77" s="351"/>
      <c r="F77" s="353"/>
      <c r="G77" s="350"/>
      <c r="H77" s="353"/>
    </row>
    <row r="78" spans="1:11" ht="45" customHeight="1">
      <c r="A78" s="364">
        <v>4</v>
      </c>
      <c r="B78" s="365" t="s">
        <v>1083</v>
      </c>
      <c r="C78" s="335"/>
      <c r="D78" s="350" t="s">
        <v>1171</v>
      </c>
      <c r="E78" s="351">
        <v>278</v>
      </c>
      <c r="F78" s="366"/>
      <c r="G78" s="350"/>
      <c r="H78" s="366">
        <f>E78*F78</f>
        <v>0</v>
      </c>
    </row>
    <row r="79" spans="1:11" ht="16.5" customHeight="1">
      <c r="A79" s="364"/>
      <c r="B79" s="365"/>
      <c r="C79" s="335"/>
      <c r="D79" s="350"/>
      <c r="E79" s="351"/>
      <c r="F79" s="353"/>
      <c r="G79" s="350"/>
      <c r="H79" s="353"/>
    </row>
    <row r="80" spans="1:11" ht="44.25" customHeight="1">
      <c r="A80" s="364">
        <v>5</v>
      </c>
      <c r="B80" s="365" t="s">
        <v>1084</v>
      </c>
      <c r="D80" s="350" t="s">
        <v>1171</v>
      </c>
      <c r="E80" s="351">
        <v>411</v>
      </c>
      <c r="F80" s="366"/>
      <c r="G80" s="350"/>
      <c r="H80" s="366">
        <f>E80*F80</f>
        <v>0</v>
      </c>
    </row>
    <row r="81" spans="1:8" ht="16.5" customHeight="1">
      <c r="A81" s="364"/>
      <c r="B81" s="365"/>
      <c r="D81" s="350"/>
      <c r="E81" s="351"/>
      <c r="F81" s="353"/>
      <c r="G81" s="350"/>
      <c r="H81" s="353"/>
    </row>
    <row r="82" spans="1:8" ht="30.6" customHeight="1">
      <c r="A82" s="364">
        <v>6</v>
      </c>
      <c r="B82" s="365" t="s">
        <v>1085</v>
      </c>
      <c r="D82" s="350" t="s">
        <v>1171</v>
      </c>
      <c r="E82" s="351">
        <v>192</v>
      </c>
      <c r="F82" s="366"/>
      <c r="G82" s="350"/>
      <c r="H82" s="366">
        <f>E82*F82</f>
        <v>0</v>
      </c>
    </row>
    <row r="83" spans="1:8" ht="16.5" customHeight="1">
      <c r="A83" s="364"/>
      <c r="B83" s="365"/>
      <c r="D83" s="350"/>
      <c r="E83" s="351"/>
      <c r="F83" s="353"/>
      <c r="G83" s="350"/>
      <c r="H83" s="353"/>
    </row>
    <row r="84" spans="1:8" ht="66">
      <c r="A84" s="364">
        <v>7</v>
      </c>
      <c r="B84" s="365" t="s">
        <v>1086</v>
      </c>
      <c r="D84" s="350" t="s">
        <v>1171</v>
      </c>
      <c r="E84" s="351">
        <v>332</v>
      </c>
      <c r="F84" s="366"/>
      <c r="G84" s="350"/>
      <c r="H84" s="366">
        <f>E84*F84</f>
        <v>0</v>
      </c>
    </row>
    <row r="85" spans="1:8" ht="14.85" customHeight="1">
      <c r="A85" s="364"/>
      <c r="B85" s="365"/>
      <c r="D85" s="350"/>
      <c r="E85" s="351"/>
      <c r="F85" s="353"/>
      <c r="G85" s="350"/>
      <c r="H85" s="353"/>
    </row>
    <row r="86" spans="1:8" ht="23.45" customHeight="1">
      <c r="A86" s="364">
        <v>8</v>
      </c>
      <c r="B86" s="365" t="s">
        <v>1087</v>
      </c>
      <c r="D86" s="350" t="s">
        <v>1171</v>
      </c>
      <c r="E86" s="351">
        <v>46</v>
      </c>
      <c r="F86" s="366"/>
      <c r="G86" s="350"/>
      <c r="H86" s="366">
        <f>E86*F86</f>
        <v>0</v>
      </c>
    </row>
    <row r="87" spans="1:8" ht="16.5" customHeight="1">
      <c r="A87" s="309"/>
      <c r="B87" s="365"/>
    </row>
    <row r="88" spans="1:8" ht="34.5" customHeight="1">
      <c r="A88" s="364">
        <v>9</v>
      </c>
      <c r="B88" s="365" t="s">
        <v>1088</v>
      </c>
      <c r="D88" s="350" t="s">
        <v>341</v>
      </c>
      <c r="E88" s="351">
        <v>80</v>
      </c>
      <c r="F88" s="366"/>
      <c r="G88" s="350"/>
      <c r="H88" s="366">
        <f>E88*F88</f>
        <v>0</v>
      </c>
    </row>
    <row r="89" spans="1:8" ht="17.100000000000001" customHeight="1">
      <c r="A89" s="364"/>
      <c r="B89" s="365"/>
      <c r="D89" s="350"/>
      <c r="E89" s="351"/>
      <c r="F89" s="353"/>
      <c r="G89" s="350"/>
      <c r="H89" s="353"/>
    </row>
    <row r="90" spans="1:8" ht="53.1" customHeight="1">
      <c r="A90" s="364">
        <v>10</v>
      </c>
      <c r="B90" s="365" t="s">
        <v>1089</v>
      </c>
      <c r="D90" s="350" t="s">
        <v>1172</v>
      </c>
      <c r="E90" s="351">
        <v>115</v>
      </c>
      <c r="F90" s="366"/>
      <c r="G90" s="350"/>
      <c r="H90" s="366">
        <f>E90*F90</f>
        <v>0</v>
      </c>
    </row>
    <row r="91" spans="1:8" ht="17.100000000000001" customHeight="1">
      <c r="A91" s="364"/>
      <c r="B91" s="365"/>
      <c r="D91" s="350"/>
      <c r="E91" s="351"/>
      <c r="F91" s="353"/>
      <c r="G91" s="350"/>
      <c r="H91" s="353"/>
    </row>
    <row r="92" spans="1:8" ht="45.95" customHeight="1">
      <c r="A92" s="364">
        <v>11</v>
      </c>
      <c r="B92" s="365" t="s">
        <v>1090</v>
      </c>
      <c r="D92" s="350" t="s">
        <v>1064</v>
      </c>
      <c r="E92" s="351">
        <v>18.5</v>
      </c>
      <c r="F92" s="366"/>
      <c r="G92" s="350"/>
      <c r="H92" s="366">
        <f>E92*F92</f>
        <v>0</v>
      </c>
    </row>
    <row r="93" spans="1:8" ht="16.5" customHeight="1">
      <c r="A93" s="309"/>
      <c r="B93" s="365"/>
    </row>
    <row r="94" spans="1:8" ht="66">
      <c r="A94" s="364">
        <v>12</v>
      </c>
      <c r="B94" s="365" t="s">
        <v>1091</v>
      </c>
      <c r="D94" s="350" t="s">
        <v>1171</v>
      </c>
      <c r="E94" s="351">
        <v>172</v>
      </c>
      <c r="F94" s="366"/>
      <c r="G94" s="350"/>
      <c r="H94" s="366">
        <f>E94*F94</f>
        <v>0</v>
      </c>
    </row>
    <row r="95" spans="1:8">
      <c r="A95" s="364"/>
      <c r="B95" s="365"/>
      <c r="D95" s="350"/>
      <c r="E95" s="351"/>
      <c r="F95" s="353"/>
      <c r="G95" s="350"/>
      <c r="H95" s="353"/>
    </row>
    <row r="96" spans="1:8" ht="49.5">
      <c r="A96" s="364">
        <v>13</v>
      </c>
      <c r="B96" s="365" t="s">
        <v>1092</v>
      </c>
      <c r="D96" s="350" t="s">
        <v>1171</v>
      </c>
      <c r="E96" s="351">
        <v>374</v>
      </c>
      <c r="F96" s="366"/>
      <c r="G96" s="350"/>
      <c r="H96" s="366">
        <f>E96*F96</f>
        <v>0</v>
      </c>
    </row>
    <row r="97" spans="1:8" ht="20.25" customHeight="1" thickBot="1">
      <c r="A97" s="309"/>
      <c r="B97" s="336"/>
      <c r="E97" s="318"/>
      <c r="F97" s="328"/>
      <c r="G97" s="328"/>
      <c r="H97" s="328"/>
    </row>
    <row r="98" spans="1:8" ht="24.75" customHeight="1" thickBot="1">
      <c r="B98" s="330" t="s">
        <v>1093</v>
      </c>
      <c r="C98" s="337"/>
      <c r="D98" s="332"/>
      <c r="H98" s="352">
        <f>SUM(H72:H96)</f>
        <v>0</v>
      </c>
    </row>
    <row r="99" spans="1:8" ht="24.75" customHeight="1" thickBot="1">
      <c r="B99" s="319"/>
      <c r="H99" s="354"/>
    </row>
    <row r="100" spans="1:8" ht="24.75" customHeight="1" thickBot="1">
      <c r="A100" s="355" t="s">
        <v>1050</v>
      </c>
      <c r="B100" s="356" t="s">
        <v>1051</v>
      </c>
      <c r="C100" s="357" t="s">
        <v>1052</v>
      </c>
      <c r="D100" s="358" t="s">
        <v>1053</v>
      </c>
      <c r="E100" s="359" t="s">
        <v>1054</v>
      </c>
      <c r="F100" s="360" t="s">
        <v>1055</v>
      </c>
      <c r="G100" s="361"/>
      <c r="H100" s="362" t="s">
        <v>1056</v>
      </c>
    </row>
    <row r="101" spans="1:8" ht="24.75" customHeight="1">
      <c r="B101" s="323" t="s">
        <v>1044</v>
      </c>
      <c r="H101" s="354"/>
    </row>
    <row r="102" spans="1:8" ht="16.5" customHeight="1">
      <c r="B102" s="319"/>
      <c r="H102" s="354"/>
    </row>
    <row r="103" spans="1:8" ht="90.95" customHeight="1">
      <c r="A103" s="364">
        <v>1</v>
      </c>
      <c r="B103" s="365" t="s">
        <v>1094</v>
      </c>
      <c r="C103" s="365"/>
      <c r="D103" s="350" t="s">
        <v>657</v>
      </c>
      <c r="E103" s="351">
        <v>1</v>
      </c>
      <c r="F103" s="366"/>
      <c r="G103" s="350"/>
      <c r="H103" s="366">
        <f>E103*F103</f>
        <v>0</v>
      </c>
    </row>
    <row r="104" spans="1:8" ht="16.5" customHeight="1">
      <c r="A104" s="364"/>
      <c r="B104" s="365"/>
      <c r="C104" s="365"/>
      <c r="D104" s="365"/>
      <c r="E104" s="365"/>
      <c r="F104" s="365"/>
      <c r="G104" s="365"/>
      <c r="H104" s="365"/>
    </row>
    <row r="105" spans="1:8" ht="51.75" customHeight="1">
      <c r="A105" s="364">
        <v>2</v>
      </c>
      <c r="B105" s="365" t="s">
        <v>1095</v>
      </c>
      <c r="C105" s="365"/>
      <c r="D105" s="350" t="s">
        <v>1172</v>
      </c>
      <c r="E105" s="351">
        <v>477</v>
      </c>
      <c r="F105" s="366"/>
      <c r="G105" s="350"/>
      <c r="H105" s="366">
        <f>E105*F105</f>
        <v>0</v>
      </c>
    </row>
    <row r="106" spans="1:8" ht="15" customHeight="1">
      <c r="A106" s="364"/>
      <c r="B106" s="365"/>
      <c r="C106" s="365"/>
      <c r="D106" s="350"/>
      <c r="E106" s="351"/>
      <c r="F106" s="353"/>
      <c r="G106" s="350"/>
      <c r="H106" s="353"/>
    </row>
    <row r="107" spans="1:8" ht="51.75" customHeight="1">
      <c r="A107" s="364">
        <v>3</v>
      </c>
      <c r="B107" s="365" t="s">
        <v>1096</v>
      </c>
      <c r="C107" s="365"/>
      <c r="D107" s="350" t="s">
        <v>1172</v>
      </c>
      <c r="E107" s="351">
        <v>391</v>
      </c>
      <c r="F107" s="366"/>
      <c r="G107" s="350"/>
      <c r="H107" s="366">
        <f>E107*F107</f>
        <v>0</v>
      </c>
    </row>
    <row r="108" spans="1:8" ht="16.5" customHeight="1">
      <c r="A108" s="364"/>
      <c r="B108" s="365"/>
      <c r="C108" s="365"/>
      <c r="D108" s="350"/>
      <c r="E108" s="351"/>
      <c r="F108" s="353"/>
      <c r="G108" s="350"/>
      <c r="H108" s="353"/>
    </row>
    <row r="109" spans="1:8" s="338" customFormat="1" ht="47.25" customHeight="1">
      <c r="A109" s="364">
        <v>4</v>
      </c>
      <c r="B109" s="365" t="s">
        <v>1097</v>
      </c>
      <c r="C109" s="365"/>
      <c r="D109" s="350" t="s">
        <v>657</v>
      </c>
      <c r="E109" s="351">
        <v>2</v>
      </c>
      <c r="F109" s="366"/>
      <c r="G109" s="350"/>
      <c r="H109" s="366">
        <f>E109*F109</f>
        <v>0</v>
      </c>
    </row>
    <row r="110" spans="1:8" s="338" customFormat="1" ht="16.5" customHeight="1">
      <c r="A110" s="364"/>
      <c r="B110" s="365"/>
      <c r="C110" s="365"/>
      <c r="D110" s="350"/>
      <c r="E110" s="351"/>
      <c r="F110" s="353"/>
      <c r="G110" s="350"/>
      <c r="H110" s="353"/>
    </row>
    <row r="111" spans="1:8" s="338" customFormat="1" ht="29.25" customHeight="1">
      <c r="A111" s="364">
        <v>5</v>
      </c>
      <c r="B111" s="365" t="s">
        <v>1098</v>
      </c>
      <c r="C111" s="365"/>
      <c r="D111" s="350" t="s">
        <v>1172</v>
      </c>
      <c r="E111" s="351">
        <v>391</v>
      </c>
      <c r="F111" s="366"/>
      <c r="G111" s="350"/>
      <c r="H111" s="366">
        <f>E111*F111</f>
        <v>0</v>
      </c>
    </row>
    <row r="112" spans="1:8" s="338" customFormat="1" ht="16.5" customHeight="1">
      <c r="A112" s="364"/>
      <c r="B112" s="365"/>
      <c r="C112" s="365"/>
      <c r="D112" s="365"/>
      <c r="E112" s="365"/>
      <c r="F112" s="365"/>
      <c r="G112" s="365"/>
      <c r="H112" s="365"/>
    </row>
    <row r="113" spans="1:8" s="338" customFormat="1" ht="36" customHeight="1">
      <c r="A113" s="364">
        <v>6</v>
      </c>
      <c r="B113" s="365" t="s">
        <v>1099</v>
      </c>
      <c r="C113" s="365"/>
      <c r="D113" s="350" t="s">
        <v>1171</v>
      </c>
      <c r="E113" s="351">
        <v>196</v>
      </c>
      <c r="F113" s="366"/>
      <c r="G113" s="350"/>
      <c r="H113" s="366">
        <f>E113*F113</f>
        <v>0</v>
      </c>
    </row>
    <row r="114" spans="1:8" ht="16.5" customHeight="1">
      <c r="A114" s="364"/>
      <c r="B114" s="365"/>
      <c r="C114" s="365"/>
      <c r="D114" s="365"/>
      <c r="E114" s="365"/>
      <c r="F114" s="365"/>
      <c r="G114" s="365"/>
      <c r="H114" s="365"/>
    </row>
    <row r="115" spans="1:8" ht="66.75" customHeight="1">
      <c r="A115" s="364">
        <v>7</v>
      </c>
      <c r="B115" s="365" t="s">
        <v>1100</v>
      </c>
      <c r="C115" s="365"/>
      <c r="D115" s="350" t="s">
        <v>1171</v>
      </c>
      <c r="E115" s="351">
        <v>261</v>
      </c>
      <c r="F115" s="366"/>
      <c r="G115" s="350"/>
      <c r="H115" s="366">
        <f>E115*F115</f>
        <v>0</v>
      </c>
    </row>
    <row r="116" spans="1:8" ht="16.5" customHeight="1">
      <c r="A116" s="364"/>
      <c r="B116" s="365"/>
      <c r="C116" s="365"/>
      <c r="D116" s="365"/>
      <c r="E116" s="365"/>
      <c r="F116" s="365"/>
      <c r="G116" s="365"/>
      <c r="H116" s="365"/>
    </row>
    <row r="117" spans="1:8" ht="38.25" customHeight="1">
      <c r="A117" s="364">
        <v>8</v>
      </c>
      <c r="B117" s="365" t="s">
        <v>1101</v>
      </c>
      <c r="C117" s="365"/>
      <c r="D117" s="350" t="s">
        <v>1172</v>
      </c>
      <c r="E117" s="351">
        <v>515</v>
      </c>
      <c r="F117" s="366"/>
      <c r="G117" s="350"/>
      <c r="H117" s="366">
        <f>E117*F117</f>
        <v>0</v>
      </c>
    </row>
    <row r="118" spans="1:8" ht="16.5" customHeight="1">
      <c r="A118" s="364"/>
      <c r="B118" s="365"/>
      <c r="C118" s="365"/>
      <c r="D118" s="365"/>
      <c r="E118" s="365"/>
      <c r="F118" s="365"/>
      <c r="G118" s="365"/>
      <c r="H118" s="365"/>
    </row>
    <row r="119" spans="1:8" ht="45" customHeight="1">
      <c r="A119" s="364">
        <v>9</v>
      </c>
      <c r="B119" s="365" t="s">
        <v>1102</v>
      </c>
      <c r="C119" s="365"/>
      <c r="D119" s="350" t="s">
        <v>1172</v>
      </c>
      <c r="E119" s="351">
        <v>515</v>
      </c>
      <c r="F119" s="366"/>
      <c r="G119" s="350"/>
      <c r="H119" s="366">
        <f>E119*F119</f>
        <v>0</v>
      </c>
    </row>
    <row r="120" spans="1:8" ht="16.5" customHeight="1">
      <c r="A120" s="364"/>
      <c r="B120" s="365"/>
      <c r="C120" s="365"/>
      <c r="D120" s="365"/>
      <c r="E120" s="365"/>
      <c r="F120" s="365"/>
      <c r="G120" s="365"/>
      <c r="H120" s="365"/>
    </row>
    <row r="121" spans="1:8" ht="49.5">
      <c r="A121" s="364">
        <v>10</v>
      </c>
      <c r="B121" s="365" t="s">
        <v>1103</v>
      </c>
      <c r="C121" s="365"/>
      <c r="D121" s="350" t="s">
        <v>1064</v>
      </c>
      <c r="E121" s="351">
        <v>69</v>
      </c>
      <c r="F121" s="366"/>
      <c r="G121" s="350"/>
      <c r="H121" s="366">
        <f>E121*F121</f>
        <v>0</v>
      </c>
    </row>
    <row r="122" spans="1:8" ht="16.5" customHeight="1">
      <c r="A122" s="364"/>
      <c r="B122" s="365"/>
      <c r="C122" s="365"/>
      <c r="D122" s="350"/>
      <c r="E122" s="351"/>
      <c r="F122" s="353"/>
      <c r="G122" s="350"/>
      <c r="H122" s="353"/>
    </row>
    <row r="123" spans="1:8" ht="49.5">
      <c r="A123" s="364">
        <v>11</v>
      </c>
      <c r="B123" s="365" t="s">
        <v>3388</v>
      </c>
      <c r="C123" s="365"/>
      <c r="D123" s="350" t="s">
        <v>1064</v>
      </c>
      <c r="E123" s="351">
        <v>45</v>
      </c>
      <c r="F123" s="366"/>
      <c r="G123" s="350"/>
      <c r="H123" s="366">
        <f>E123*F123</f>
        <v>0</v>
      </c>
    </row>
    <row r="124" spans="1:8" ht="16.5" customHeight="1">
      <c r="A124" s="364"/>
      <c r="B124" s="365"/>
      <c r="C124" s="365"/>
      <c r="D124" s="365"/>
      <c r="E124" s="365"/>
      <c r="F124" s="365"/>
      <c r="G124" s="365"/>
      <c r="H124" s="365"/>
    </row>
    <row r="125" spans="1:8" ht="45.75" customHeight="1">
      <c r="A125" s="364">
        <v>12</v>
      </c>
      <c r="B125" s="365" t="s">
        <v>1104</v>
      </c>
      <c r="C125" s="365"/>
      <c r="D125" s="350" t="s">
        <v>1064</v>
      </c>
      <c r="E125" s="351">
        <v>97</v>
      </c>
      <c r="F125" s="366"/>
      <c r="G125" s="350"/>
      <c r="H125" s="366">
        <f>E125*F125</f>
        <v>0</v>
      </c>
    </row>
    <row r="126" spans="1:8" ht="16.5" customHeight="1">
      <c r="A126" s="364"/>
      <c r="B126" s="365"/>
      <c r="C126" s="365"/>
      <c r="D126" s="365"/>
      <c r="E126" s="365"/>
      <c r="F126" s="365"/>
      <c r="G126" s="365"/>
      <c r="H126" s="365"/>
    </row>
    <row r="127" spans="1:8" ht="59.1" customHeight="1">
      <c r="A127" s="364">
        <v>13</v>
      </c>
      <c r="B127" s="365" t="s">
        <v>1105</v>
      </c>
      <c r="C127" s="365"/>
      <c r="D127" s="350" t="s">
        <v>1172</v>
      </c>
      <c r="E127" s="351">
        <v>477</v>
      </c>
      <c r="F127" s="366"/>
      <c r="G127" s="350"/>
      <c r="H127" s="366">
        <f>E127*F127</f>
        <v>0</v>
      </c>
    </row>
    <row r="128" spans="1:8" ht="16.5" customHeight="1">
      <c r="A128" s="364"/>
      <c r="B128" s="365"/>
      <c r="C128" s="365"/>
      <c r="D128" s="350"/>
      <c r="E128" s="351"/>
      <c r="F128" s="353"/>
      <c r="G128" s="350"/>
      <c r="H128" s="353"/>
    </row>
    <row r="129" spans="1:8" ht="25.5" customHeight="1">
      <c r="A129" s="364">
        <v>14</v>
      </c>
      <c r="B129" s="365" t="s">
        <v>1173</v>
      </c>
      <c r="C129" s="365"/>
      <c r="D129" s="350" t="s">
        <v>1171</v>
      </c>
      <c r="E129" s="351">
        <v>2.6</v>
      </c>
      <c r="F129" s="366"/>
      <c r="G129" s="350"/>
      <c r="H129" s="366">
        <f>E129*F129</f>
        <v>0</v>
      </c>
    </row>
    <row r="130" spans="1:8" ht="16.5" customHeight="1">
      <c r="A130" s="364"/>
      <c r="B130" s="365"/>
      <c r="C130" s="365"/>
      <c r="D130" s="350"/>
      <c r="E130" s="351"/>
      <c r="F130" s="353"/>
      <c r="G130" s="350"/>
      <c r="H130" s="353"/>
    </row>
    <row r="131" spans="1:8" ht="33.950000000000003" customHeight="1">
      <c r="A131" s="364">
        <v>15</v>
      </c>
      <c r="B131" s="365" t="s">
        <v>1106</v>
      </c>
      <c r="C131" s="365"/>
      <c r="D131" s="350" t="s">
        <v>1064</v>
      </c>
      <c r="E131" s="351">
        <v>111.6</v>
      </c>
      <c r="F131" s="366"/>
      <c r="G131" s="350"/>
      <c r="H131" s="366">
        <f>E131*F131</f>
        <v>0</v>
      </c>
    </row>
    <row r="132" spans="1:8" ht="14.85" customHeight="1">
      <c r="A132" s="364"/>
      <c r="B132" s="365"/>
      <c r="C132" s="365"/>
      <c r="D132" s="350"/>
      <c r="E132" s="351"/>
      <c r="F132" s="353"/>
      <c r="G132" s="350"/>
      <c r="H132" s="353"/>
    </row>
    <row r="133" spans="1:8" ht="18" customHeight="1">
      <c r="A133" s="364">
        <v>16</v>
      </c>
      <c r="B133" s="365" t="s">
        <v>1107</v>
      </c>
      <c r="C133" s="365"/>
      <c r="D133" s="350" t="s">
        <v>1064</v>
      </c>
      <c r="E133" s="351">
        <v>49</v>
      </c>
      <c r="F133" s="366"/>
      <c r="G133" s="350"/>
      <c r="H133" s="366">
        <f>E133*F133</f>
        <v>0</v>
      </c>
    </row>
    <row r="134" spans="1:8" ht="17.100000000000001" customHeight="1">
      <c r="A134" s="364"/>
      <c r="B134" s="365"/>
      <c r="C134" s="365"/>
      <c r="D134" s="350"/>
      <c r="E134" s="351"/>
      <c r="F134" s="353"/>
      <c r="G134" s="350"/>
      <c r="H134" s="353"/>
    </row>
    <row r="135" spans="1:8" ht="33.6" customHeight="1">
      <c r="A135" s="364">
        <v>17</v>
      </c>
      <c r="B135" s="365" t="s">
        <v>1108</v>
      </c>
      <c r="C135" s="365"/>
      <c r="D135" s="350" t="s">
        <v>1172</v>
      </c>
      <c r="E135" s="351">
        <v>16</v>
      </c>
      <c r="F135" s="366"/>
      <c r="G135" s="350"/>
      <c r="H135" s="366">
        <f>E135*F135</f>
        <v>0</v>
      </c>
    </row>
    <row r="136" spans="1:8" ht="17.100000000000001" customHeight="1">
      <c r="A136" s="364"/>
      <c r="B136" s="365"/>
      <c r="C136" s="365"/>
      <c r="D136" s="350"/>
      <c r="E136" s="351"/>
      <c r="F136" s="353"/>
      <c r="G136" s="350"/>
      <c r="H136" s="353"/>
    </row>
    <row r="137" spans="1:8" ht="29.45" customHeight="1">
      <c r="A137" s="364">
        <v>18</v>
      </c>
      <c r="B137" s="365" t="s">
        <v>1109</v>
      </c>
      <c r="C137" s="365"/>
      <c r="D137" s="350" t="s">
        <v>1064</v>
      </c>
      <c r="E137" s="351">
        <v>105</v>
      </c>
      <c r="F137" s="366"/>
      <c r="G137" s="350"/>
      <c r="H137" s="366">
        <f>E137*F137</f>
        <v>0</v>
      </c>
    </row>
    <row r="138" spans="1:8" ht="16.5" customHeight="1">
      <c r="A138" s="364"/>
      <c r="B138" s="365"/>
      <c r="C138" s="365"/>
      <c r="D138" s="350"/>
      <c r="E138" s="351"/>
      <c r="F138" s="353"/>
      <c r="G138" s="350"/>
      <c r="H138" s="353"/>
    </row>
    <row r="139" spans="1:8" ht="36" customHeight="1">
      <c r="A139" s="364">
        <v>19</v>
      </c>
      <c r="B139" s="365" t="s">
        <v>1110</v>
      </c>
      <c r="C139" s="365"/>
      <c r="D139" s="350" t="s">
        <v>1064</v>
      </c>
      <c r="E139" s="351">
        <v>7</v>
      </c>
      <c r="F139" s="366"/>
      <c r="G139" s="350"/>
      <c r="H139" s="366">
        <f>E139*F139</f>
        <v>0</v>
      </c>
    </row>
    <row r="140" spans="1:8" ht="18.95" customHeight="1" thickBot="1">
      <c r="B140" s="373"/>
      <c r="C140" s="365"/>
      <c r="D140" s="365"/>
      <c r="E140" s="373"/>
      <c r="F140" s="373"/>
      <c r="G140" s="373"/>
      <c r="H140" s="373"/>
    </row>
    <row r="141" spans="1:8" ht="22.5" customHeight="1" thickBot="1">
      <c r="B141" s="323" t="s">
        <v>1111</v>
      </c>
      <c r="C141" s="337"/>
      <c r="D141" s="332"/>
      <c r="H141" s="352">
        <f>SUM(H103:H139)</f>
        <v>0</v>
      </c>
    </row>
    <row r="142" spans="1:8" ht="18.95" customHeight="1">
      <c r="B142" s="365"/>
      <c r="C142" s="365"/>
      <c r="D142" s="365"/>
      <c r="E142" s="365"/>
      <c r="F142" s="365"/>
      <c r="G142" s="365"/>
      <c r="H142" s="365"/>
    </row>
    <row r="143" spans="1:8" ht="24.75" customHeight="1">
      <c r="A143" s="309"/>
      <c r="B143" s="323" t="s">
        <v>1112</v>
      </c>
      <c r="C143" s="314"/>
      <c r="H143" s="322"/>
    </row>
    <row r="144" spans="1:8" ht="20.25" customHeight="1">
      <c r="A144" s="374" t="s">
        <v>1113</v>
      </c>
      <c r="B144" s="375"/>
      <c r="C144" s="376"/>
      <c r="D144" s="377"/>
      <c r="E144" s="378"/>
      <c r="F144" s="377"/>
      <c r="G144" s="377"/>
      <c r="H144" s="379"/>
    </row>
    <row r="145" spans="1:8" ht="30.75" customHeight="1">
      <c r="A145" s="1282" t="s">
        <v>1114</v>
      </c>
      <c r="B145" s="1283"/>
      <c r="C145" s="1283"/>
      <c r="D145" s="1283"/>
      <c r="E145" s="1283"/>
      <c r="F145" s="1283"/>
      <c r="G145" s="1283"/>
      <c r="H145" s="1284"/>
    </row>
    <row r="146" spans="1:8" ht="27" customHeight="1">
      <c r="A146" s="1276" t="s">
        <v>1115</v>
      </c>
      <c r="B146" s="1277"/>
      <c r="C146" s="1277"/>
      <c r="D146" s="1277"/>
      <c r="E146" s="1277"/>
      <c r="F146" s="1277"/>
      <c r="G146" s="1277"/>
      <c r="H146" s="1278"/>
    </row>
    <row r="147" spans="1:8" ht="31.5" customHeight="1">
      <c r="A147" s="1276" t="s">
        <v>1116</v>
      </c>
      <c r="B147" s="1277"/>
      <c r="C147" s="1277"/>
      <c r="D147" s="1277"/>
      <c r="E147" s="1277"/>
      <c r="F147" s="1277"/>
      <c r="G147" s="1277"/>
      <c r="H147" s="1278"/>
    </row>
    <row r="148" spans="1:8" ht="14.25" customHeight="1">
      <c r="A148" s="1279" t="s">
        <v>1117</v>
      </c>
      <c r="B148" s="1280"/>
      <c r="C148" s="1280"/>
      <c r="D148" s="1280"/>
      <c r="E148" s="1280"/>
      <c r="F148" s="1280"/>
      <c r="G148" s="1280"/>
      <c r="H148" s="1281"/>
    </row>
    <row r="149" spans="1:8" ht="24" customHeight="1" thickBot="1">
      <c r="A149" s="380"/>
      <c r="B149" s="381"/>
      <c r="C149" s="381"/>
      <c r="D149" s="381"/>
      <c r="E149" s="381"/>
      <c r="F149" s="381"/>
      <c r="G149" s="381"/>
      <c r="H149" s="381"/>
    </row>
    <row r="150" spans="1:8" ht="40.5" customHeight="1" thickBot="1">
      <c r="A150" s="355" t="s">
        <v>1050</v>
      </c>
      <c r="B150" s="356" t="s">
        <v>1051</v>
      </c>
      <c r="C150" s="357" t="s">
        <v>1052</v>
      </c>
      <c r="D150" s="358" t="s">
        <v>1053</v>
      </c>
      <c r="E150" s="359" t="s">
        <v>1054</v>
      </c>
      <c r="F150" s="360" t="s">
        <v>1055</v>
      </c>
      <c r="G150" s="361"/>
      <c r="H150" s="362" t="s">
        <v>1056</v>
      </c>
    </row>
    <row r="151" spans="1:8" ht="18.95" customHeight="1">
      <c r="A151" s="368"/>
      <c r="B151" s="369"/>
      <c r="C151" s="370"/>
      <c r="D151" s="371"/>
      <c r="E151" s="372"/>
      <c r="F151" s="363"/>
      <c r="G151" s="371"/>
      <c r="H151" s="363"/>
    </row>
    <row r="152" spans="1:8" ht="75.599999999999994" customHeight="1">
      <c r="A152" s="382">
        <v>1</v>
      </c>
      <c r="B152" s="365" t="s">
        <v>1118</v>
      </c>
      <c r="C152" s="370"/>
      <c r="D152" s="350" t="s">
        <v>1064</v>
      </c>
      <c r="E152" s="351">
        <v>175</v>
      </c>
      <c r="F152" s="366"/>
      <c r="G152" s="350"/>
      <c r="H152" s="366">
        <f t="shared" ref="H152" si="1">E152*F152</f>
        <v>0</v>
      </c>
    </row>
    <row r="153" spans="1:8" ht="19.5" customHeight="1">
      <c r="A153" s="368"/>
      <c r="B153" s="369"/>
      <c r="C153" s="370"/>
      <c r="D153" s="371"/>
      <c r="E153" s="372"/>
      <c r="F153" s="363"/>
      <c r="G153" s="371"/>
      <c r="H153" s="363"/>
    </row>
    <row r="154" spans="1:8" ht="105.75" customHeight="1">
      <c r="A154" s="364">
        <v>2</v>
      </c>
      <c r="B154" s="365" t="s">
        <v>1119</v>
      </c>
      <c r="C154" s="314"/>
      <c r="D154" s="350"/>
      <c r="E154" s="351"/>
      <c r="F154" s="353"/>
      <c r="G154" s="350"/>
      <c r="H154" s="353"/>
    </row>
    <row r="155" spans="1:8" ht="16.5" customHeight="1">
      <c r="A155" s="364"/>
      <c r="B155" s="365"/>
      <c r="C155" s="314"/>
      <c r="D155" s="350"/>
      <c r="E155" s="351"/>
      <c r="F155" s="353"/>
      <c r="G155" s="350"/>
      <c r="H155" s="353"/>
    </row>
    <row r="156" spans="1:8" ht="18" customHeight="1">
      <c r="A156" s="364"/>
      <c r="B156" s="365" t="s">
        <v>1120</v>
      </c>
      <c r="D156" s="350" t="s">
        <v>1064</v>
      </c>
      <c r="E156" s="351">
        <v>25.4</v>
      </c>
      <c r="F156" s="366"/>
      <c r="G156" s="350"/>
      <c r="H156" s="366">
        <f t="shared" ref="H156:H160" si="2">E156*F156</f>
        <v>0</v>
      </c>
    </row>
    <row r="157" spans="1:8" ht="18" customHeight="1">
      <c r="A157" s="364"/>
      <c r="B157" s="365" t="s">
        <v>1121</v>
      </c>
      <c r="D157" s="350" t="s">
        <v>1064</v>
      </c>
      <c r="E157" s="351">
        <v>27.2</v>
      </c>
      <c r="F157" s="366"/>
      <c r="G157" s="350"/>
      <c r="H157" s="366">
        <f t="shared" si="2"/>
        <v>0</v>
      </c>
    </row>
    <row r="158" spans="1:8" ht="18" customHeight="1">
      <c r="A158" s="364"/>
      <c r="B158" s="365" t="s">
        <v>1122</v>
      </c>
      <c r="D158" s="350" t="s">
        <v>1064</v>
      </c>
      <c r="E158" s="351">
        <v>66.900000000000006</v>
      </c>
      <c r="F158" s="366"/>
      <c r="G158" s="350"/>
      <c r="H158" s="366">
        <f t="shared" si="2"/>
        <v>0</v>
      </c>
    </row>
    <row r="159" spans="1:8" ht="21" customHeight="1">
      <c r="A159" s="364"/>
      <c r="B159" s="365" t="s">
        <v>1123</v>
      </c>
      <c r="D159" s="350" t="s">
        <v>1064</v>
      </c>
      <c r="E159" s="351">
        <v>38.6</v>
      </c>
      <c r="F159" s="366"/>
      <c r="G159" s="350"/>
      <c r="H159" s="366">
        <f t="shared" si="2"/>
        <v>0</v>
      </c>
    </row>
    <row r="160" spans="1:8" ht="21" customHeight="1">
      <c r="A160" s="364"/>
      <c r="B160" s="365" t="s">
        <v>1124</v>
      </c>
      <c r="D160" s="350" t="s">
        <v>1064</v>
      </c>
      <c r="E160" s="351">
        <v>41.3</v>
      </c>
      <c r="F160" s="366"/>
      <c r="G160" s="350"/>
      <c r="H160" s="366">
        <f t="shared" si="2"/>
        <v>0</v>
      </c>
    </row>
    <row r="161" spans="1:8" ht="18.75" customHeight="1">
      <c r="A161" s="364"/>
      <c r="B161" s="365" t="s">
        <v>1125</v>
      </c>
      <c r="D161" s="350" t="s">
        <v>1064</v>
      </c>
      <c r="E161" s="351">
        <v>116.7</v>
      </c>
      <c r="F161" s="366"/>
      <c r="G161" s="350"/>
      <c r="H161" s="366">
        <f>E161*F161</f>
        <v>0</v>
      </c>
    </row>
    <row r="162" spans="1:8" ht="16.5" customHeight="1">
      <c r="A162" s="364"/>
      <c r="B162" s="365"/>
      <c r="D162" s="350"/>
      <c r="E162" s="351"/>
      <c r="F162" s="353"/>
      <c r="G162" s="350"/>
      <c r="H162" s="353"/>
    </row>
    <row r="163" spans="1:8" ht="85.5" customHeight="1">
      <c r="A163" s="364">
        <v>3</v>
      </c>
      <c r="B163" s="365" t="s">
        <v>1126</v>
      </c>
      <c r="D163" s="383"/>
      <c r="E163" s="384"/>
      <c r="F163" s="385"/>
      <c r="G163" s="383"/>
      <c r="H163" s="385"/>
    </row>
    <row r="164" spans="1:8" ht="16.5" customHeight="1">
      <c r="A164" s="364"/>
      <c r="B164" s="365"/>
      <c r="D164" s="383"/>
      <c r="E164" s="384"/>
      <c r="F164" s="385"/>
      <c r="G164" s="383"/>
      <c r="H164" s="385"/>
    </row>
    <row r="165" spans="1:8" ht="19.5" customHeight="1">
      <c r="A165" s="364"/>
      <c r="B165" s="365" t="s">
        <v>1127</v>
      </c>
      <c r="D165" s="350" t="s">
        <v>1064</v>
      </c>
      <c r="E165" s="351">
        <v>23.4</v>
      </c>
      <c r="F165" s="366"/>
      <c r="G165" s="386"/>
      <c r="H165" s="366">
        <f>E165*F165</f>
        <v>0</v>
      </c>
    </row>
    <row r="166" spans="1:8" ht="18.75" customHeight="1">
      <c r="A166" s="364"/>
      <c r="B166" s="365" t="s">
        <v>1123</v>
      </c>
      <c r="D166" s="350" t="s">
        <v>1064</v>
      </c>
      <c r="E166" s="351">
        <v>30.7</v>
      </c>
      <c r="F166" s="366"/>
      <c r="G166" s="350"/>
      <c r="H166" s="366">
        <f>E166*F166</f>
        <v>0</v>
      </c>
    </row>
    <row r="167" spans="1:8" ht="19.5" customHeight="1">
      <c r="A167" s="364"/>
      <c r="B167" s="365" t="s">
        <v>1124</v>
      </c>
      <c r="D167" s="350" t="s">
        <v>1064</v>
      </c>
      <c r="E167" s="351">
        <v>107.8</v>
      </c>
      <c r="F167" s="366"/>
      <c r="G167" s="386"/>
      <c r="H167" s="366">
        <f>E167*F167</f>
        <v>0</v>
      </c>
    </row>
    <row r="168" spans="1:8" ht="19.5" customHeight="1">
      <c r="A168" s="364"/>
      <c r="B168" s="365"/>
      <c r="D168" s="350"/>
      <c r="E168" s="351"/>
      <c r="F168" s="353"/>
      <c r="G168" s="350"/>
      <c r="H168" s="353"/>
    </row>
    <row r="169" spans="1:8" ht="103.5" customHeight="1">
      <c r="A169" s="364">
        <v>4</v>
      </c>
      <c r="B169" s="365" t="s">
        <v>1128</v>
      </c>
      <c r="D169" s="350" t="s">
        <v>1064</v>
      </c>
      <c r="E169" s="351">
        <v>2</v>
      </c>
      <c r="F169" s="366"/>
      <c r="G169" s="350"/>
      <c r="H169" s="366">
        <f t="shared" ref="H169" si="3">E169*F169</f>
        <v>0</v>
      </c>
    </row>
    <row r="170" spans="1:8" ht="19.5" customHeight="1">
      <c r="A170" s="364"/>
      <c r="B170" s="365"/>
      <c r="D170" s="350"/>
      <c r="E170" s="351"/>
      <c r="F170" s="353"/>
      <c r="G170" s="350"/>
      <c r="H170" s="353"/>
    </row>
    <row r="171" spans="1:8" ht="66" customHeight="1">
      <c r="A171" s="364">
        <v>5</v>
      </c>
      <c r="B171" s="365" t="s">
        <v>1174</v>
      </c>
      <c r="D171" s="350" t="s">
        <v>657</v>
      </c>
      <c r="E171" s="351">
        <v>2</v>
      </c>
      <c r="F171" s="366"/>
      <c r="G171" s="350"/>
      <c r="H171" s="366">
        <f t="shared" ref="H171" si="4">E171*F171</f>
        <v>0</v>
      </c>
    </row>
    <row r="172" spans="1:8" ht="16.5" customHeight="1">
      <c r="A172" s="364"/>
      <c r="B172" s="365"/>
      <c r="D172" s="350"/>
      <c r="E172" s="351"/>
      <c r="F172" s="353"/>
      <c r="G172" s="350"/>
      <c r="H172" s="353"/>
    </row>
    <row r="173" spans="1:8" ht="57" customHeight="1">
      <c r="A173" s="364">
        <v>6</v>
      </c>
      <c r="B173" s="365" t="s">
        <v>1175</v>
      </c>
      <c r="C173" s="339"/>
      <c r="D173" s="350" t="s">
        <v>657</v>
      </c>
      <c r="E173" s="351">
        <v>11</v>
      </c>
      <c r="F173" s="366"/>
      <c r="G173" s="350"/>
      <c r="H173" s="366">
        <f>E173*F173</f>
        <v>0</v>
      </c>
    </row>
    <row r="174" spans="1:8" ht="16.5" customHeight="1">
      <c r="A174" s="364"/>
      <c r="B174" s="365"/>
      <c r="D174" s="350"/>
      <c r="E174" s="351"/>
      <c r="F174" s="353"/>
      <c r="G174" s="350"/>
      <c r="H174" s="353"/>
    </row>
    <row r="175" spans="1:8" ht="57.75" customHeight="1">
      <c r="A175" s="364">
        <v>7</v>
      </c>
      <c r="B175" s="365" t="s">
        <v>1176</v>
      </c>
      <c r="D175" s="350" t="s">
        <v>657</v>
      </c>
      <c r="E175" s="351">
        <v>3</v>
      </c>
      <c r="F175" s="366"/>
      <c r="G175" s="350"/>
      <c r="H175" s="366">
        <f>E175*F175</f>
        <v>0</v>
      </c>
    </row>
    <row r="176" spans="1:8" ht="16.5" customHeight="1">
      <c r="A176" s="364"/>
      <c r="B176" s="365"/>
      <c r="D176" s="350"/>
      <c r="E176" s="351"/>
      <c r="F176" s="353"/>
      <c r="G176" s="350"/>
      <c r="H176" s="353"/>
    </row>
    <row r="177" spans="1:8" ht="64.5" customHeight="1">
      <c r="A177" s="364">
        <v>8</v>
      </c>
      <c r="B177" s="365" t="s">
        <v>1177</v>
      </c>
      <c r="D177" s="350" t="s">
        <v>657</v>
      </c>
      <c r="E177" s="351">
        <v>12</v>
      </c>
      <c r="F177" s="366"/>
      <c r="G177" s="350"/>
      <c r="H177" s="366">
        <f>E177*F177</f>
        <v>0</v>
      </c>
    </row>
    <row r="178" spans="1:8" ht="16.5" customHeight="1">
      <c r="A178" s="364"/>
      <c r="B178" s="365"/>
      <c r="D178" s="350"/>
      <c r="E178" s="351"/>
      <c r="F178" s="353"/>
      <c r="G178" s="350"/>
      <c r="H178" s="353"/>
    </row>
    <row r="179" spans="1:8" ht="58.5" customHeight="1">
      <c r="A179" s="364">
        <v>9</v>
      </c>
      <c r="B179" s="365" t="s">
        <v>1175</v>
      </c>
      <c r="D179" s="350" t="s">
        <v>657</v>
      </c>
      <c r="E179" s="351">
        <v>10</v>
      </c>
      <c r="F179" s="366"/>
      <c r="G179" s="350"/>
      <c r="H179" s="366">
        <f>E179*F179</f>
        <v>0</v>
      </c>
    </row>
    <row r="180" spans="1:8" ht="17.100000000000001" customHeight="1">
      <c r="A180" s="364"/>
      <c r="B180" s="365"/>
      <c r="D180" s="350"/>
      <c r="E180" s="351"/>
      <c r="F180" s="353"/>
      <c r="G180" s="350"/>
      <c r="H180" s="353"/>
    </row>
    <row r="181" spans="1:8" ht="58.5" customHeight="1">
      <c r="A181" s="364">
        <v>10</v>
      </c>
      <c r="B181" s="365" t="s">
        <v>1176</v>
      </c>
      <c r="D181" s="350" t="s">
        <v>657</v>
      </c>
      <c r="E181" s="351">
        <v>4</v>
      </c>
      <c r="F181" s="366"/>
      <c r="G181" s="350"/>
      <c r="H181" s="366">
        <f>E181*F181</f>
        <v>0</v>
      </c>
    </row>
    <row r="182" spans="1:8" ht="16.5" customHeight="1">
      <c r="A182" s="364"/>
      <c r="B182" s="365"/>
      <c r="D182" s="350"/>
      <c r="E182" s="351"/>
      <c r="F182" s="353"/>
      <c r="G182" s="350"/>
      <c r="H182" s="353"/>
    </row>
    <row r="183" spans="1:8" ht="57" customHeight="1">
      <c r="A183" s="364">
        <v>11</v>
      </c>
      <c r="B183" s="365" t="s">
        <v>1178</v>
      </c>
      <c r="D183" s="350" t="s">
        <v>657</v>
      </c>
      <c r="E183" s="351">
        <v>1</v>
      </c>
      <c r="F183" s="366"/>
      <c r="G183" s="350"/>
      <c r="H183" s="366">
        <f>E183*F183</f>
        <v>0</v>
      </c>
    </row>
    <row r="184" spans="1:8" ht="16.5" customHeight="1">
      <c r="A184" s="364"/>
      <c r="B184" s="365"/>
      <c r="D184" s="350"/>
      <c r="E184" s="351"/>
      <c r="F184" s="353"/>
      <c r="G184" s="350"/>
      <c r="H184" s="353"/>
    </row>
    <row r="185" spans="1:8" ht="48" customHeight="1">
      <c r="A185" s="364">
        <v>12</v>
      </c>
      <c r="B185" s="365" t="s">
        <v>1129</v>
      </c>
      <c r="D185" s="350" t="s">
        <v>657</v>
      </c>
      <c r="E185" s="351">
        <v>5</v>
      </c>
      <c r="F185" s="366"/>
      <c r="G185" s="350"/>
      <c r="H185" s="366">
        <f>E185*F185</f>
        <v>0</v>
      </c>
    </row>
    <row r="186" spans="1:8" ht="16.5" customHeight="1">
      <c r="A186" s="364"/>
      <c r="B186" s="365"/>
      <c r="D186" s="350"/>
      <c r="E186" s="351"/>
      <c r="F186" s="353"/>
      <c r="G186" s="350"/>
      <c r="H186" s="353"/>
    </row>
    <row r="187" spans="1:8" ht="104.45" customHeight="1">
      <c r="A187" s="364">
        <v>13</v>
      </c>
      <c r="B187" s="365" t="s">
        <v>1130</v>
      </c>
      <c r="C187" s="314"/>
      <c r="D187" s="350"/>
      <c r="E187" s="351"/>
      <c r="F187" s="353"/>
      <c r="G187" s="350"/>
      <c r="H187" s="353"/>
    </row>
    <row r="188" spans="1:8" ht="16.5" customHeight="1">
      <c r="A188" s="364"/>
      <c r="B188" s="365"/>
      <c r="C188" s="314"/>
      <c r="D188" s="350"/>
      <c r="E188" s="351"/>
      <c r="F188" s="353"/>
      <c r="G188" s="350"/>
      <c r="H188" s="353"/>
    </row>
    <row r="189" spans="1:8" ht="15" customHeight="1">
      <c r="A189" s="364"/>
      <c r="B189" s="365" t="s">
        <v>1131</v>
      </c>
      <c r="D189" s="350" t="s">
        <v>657</v>
      </c>
      <c r="E189" s="351">
        <v>2</v>
      </c>
      <c r="F189" s="366"/>
      <c r="G189" s="350"/>
      <c r="H189" s="366">
        <f t="shared" ref="H189" si="5">E189*F189</f>
        <v>0</v>
      </c>
    </row>
    <row r="190" spans="1:8" ht="16.5" customHeight="1">
      <c r="A190" s="364"/>
      <c r="B190" s="365"/>
      <c r="D190" s="350"/>
      <c r="E190" s="351"/>
      <c r="F190" s="353"/>
      <c r="G190" s="350"/>
      <c r="H190" s="353"/>
    </row>
    <row r="191" spans="1:8" ht="34.5" customHeight="1">
      <c r="A191" s="364">
        <v>14</v>
      </c>
      <c r="B191" s="365" t="s">
        <v>1132</v>
      </c>
      <c r="D191" s="350"/>
      <c r="E191" s="351"/>
      <c r="F191" s="353"/>
      <c r="G191" s="350"/>
      <c r="H191" s="353"/>
    </row>
    <row r="192" spans="1:8" ht="16.5" customHeight="1">
      <c r="A192" s="364"/>
      <c r="B192" s="365"/>
      <c r="D192" s="350"/>
      <c r="E192" s="351"/>
      <c r="F192" s="353"/>
      <c r="G192" s="350"/>
      <c r="H192" s="353"/>
    </row>
    <row r="193" spans="1:8" ht="19.5" customHeight="1">
      <c r="A193" s="364"/>
      <c r="B193" s="365" t="s">
        <v>1133</v>
      </c>
      <c r="D193" s="350" t="s">
        <v>657</v>
      </c>
      <c r="E193" s="351">
        <v>6</v>
      </c>
      <c r="F193" s="366"/>
      <c r="G193" s="350"/>
      <c r="H193" s="366">
        <f t="shared" ref="H193:H198" si="6">E193*F193</f>
        <v>0</v>
      </c>
    </row>
    <row r="194" spans="1:8" ht="19.5" customHeight="1">
      <c r="A194" s="364"/>
      <c r="B194" s="365" t="s">
        <v>1134</v>
      </c>
      <c r="D194" s="350" t="s">
        <v>657</v>
      </c>
      <c r="E194" s="351">
        <v>14</v>
      </c>
      <c r="F194" s="366"/>
      <c r="G194" s="350"/>
      <c r="H194" s="366">
        <f t="shared" si="6"/>
        <v>0</v>
      </c>
    </row>
    <row r="195" spans="1:8" ht="19.5" customHeight="1">
      <c r="A195" s="364"/>
      <c r="B195" s="365" t="s">
        <v>1135</v>
      </c>
      <c r="D195" s="350" t="s">
        <v>657</v>
      </c>
      <c r="E195" s="351">
        <v>10</v>
      </c>
      <c r="F195" s="366"/>
      <c r="G195" s="350"/>
      <c r="H195" s="366">
        <f t="shared" si="6"/>
        <v>0</v>
      </c>
    </row>
    <row r="196" spans="1:8" ht="19.5" customHeight="1">
      <c r="A196" s="364"/>
      <c r="B196" s="365" t="s">
        <v>1136</v>
      </c>
      <c r="D196" s="350" t="s">
        <v>657</v>
      </c>
      <c r="E196" s="351">
        <v>12</v>
      </c>
      <c r="F196" s="366"/>
      <c r="G196" s="350"/>
      <c r="H196" s="366">
        <f t="shared" si="6"/>
        <v>0</v>
      </c>
    </row>
    <row r="197" spans="1:8" ht="19.5" customHeight="1">
      <c r="A197" s="364"/>
      <c r="B197" s="365" t="s">
        <v>1137</v>
      </c>
      <c r="D197" s="350" t="s">
        <v>657</v>
      </c>
      <c r="E197" s="351">
        <v>2</v>
      </c>
      <c r="F197" s="366"/>
      <c r="G197" s="350"/>
      <c r="H197" s="366">
        <f t="shared" si="6"/>
        <v>0</v>
      </c>
    </row>
    <row r="198" spans="1:8" ht="18" customHeight="1">
      <c r="A198" s="364"/>
      <c r="B198" s="365" t="s">
        <v>1138</v>
      </c>
      <c r="D198" s="350" t="s">
        <v>657</v>
      </c>
      <c r="E198" s="351">
        <v>3</v>
      </c>
      <c r="F198" s="366"/>
      <c r="G198" s="350"/>
      <c r="H198" s="366">
        <f t="shared" si="6"/>
        <v>0</v>
      </c>
    </row>
    <row r="199" spans="1:8" ht="16.5" customHeight="1">
      <c r="A199" s="364"/>
      <c r="B199" s="340"/>
      <c r="D199" s="350"/>
      <c r="E199" s="351"/>
      <c r="F199" s="353"/>
      <c r="G199" s="350"/>
      <c r="H199" s="353"/>
    </row>
    <row r="200" spans="1:8" ht="117" customHeight="1">
      <c r="A200" s="364">
        <v>15</v>
      </c>
      <c r="B200" s="365" t="s">
        <v>1139</v>
      </c>
      <c r="D200" s="350" t="s">
        <v>1064</v>
      </c>
      <c r="E200" s="351">
        <v>78</v>
      </c>
      <c r="F200" s="366"/>
      <c r="G200" s="350"/>
      <c r="H200" s="366">
        <f t="shared" ref="H200:H204" si="7">E200*F200</f>
        <v>0</v>
      </c>
    </row>
    <row r="201" spans="1:8" ht="17.100000000000001" customHeight="1">
      <c r="A201" s="364"/>
      <c r="B201" s="365"/>
      <c r="D201" s="350"/>
      <c r="E201" s="351"/>
      <c r="F201" s="353"/>
      <c r="G201" s="350"/>
      <c r="H201" s="353"/>
    </row>
    <row r="202" spans="1:8" ht="117" customHeight="1">
      <c r="A202" s="364">
        <v>16</v>
      </c>
      <c r="B202" s="365" t="s">
        <v>1140</v>
      </c>
      <c r="D202" s="350" t="s">
        <v>1064</v>
      </c>
      <c r="E202" s="351">
        <v>4</v>
      </c>
      <c r="F202" s="366"/>
      <c r="G202" s="350"/>
      <c r="H202" s="366">
        <f t="shared" ref="H202" si="8">E202*F202</f>
        <v>0</v>
      </c>
    </row>
    <row r="203" spans="1:8" ht="17.100000000000001" customHeight="1">
      <c r="A203" s="364"/>
      <c r="B203" s="365"/>
      <c r="D203" s="350"/>
      <c r="E203" s="351"/>
      <c r="F203" s="353"/>
      <c r="G203" s="350"/>
      <c r="H203" s="353"/>
    </row>
    <row r="204" spans="1:8" ht="150" customHeight="1">
      <c r="A204" s="364">
        <v>17</v>
      </c>
      <c r="B204" s="365" t="s">
        <v>1141</v>
      </c>
      <c r="D204" s="350" t="s">
        <v>657</v>
      </c>
      <c r="E204" s="351">
        <v>5</v>
      </c>
      <c r="F204" s="366"/>
      <c r="G204" s="350"/>
      <c r="H204" s="366">
        <f t="shared" si="7"/>
        <v>0</v>
      </c>
    </row>
    <row r="205" spans="1:8" ht="17.100000000000001" customHeight="1">
      <c r="A205" s="364"/>
      <c r="B205" s="365"/>
      <c r="D205" s="350"/>
      <c r="E205" s="351"/>
      <c r="F205" s="353"/>
      <c r="G205" s="350"/>
      <c r="H205" s="353"/>
    </row>
    <row r="206" spans="1:8" ht="144.75" customHeight="1">
      <c r="A206" s="364">
        <v>18</v>
      </c>
      <c r="B206" s="365" t="s">
        <v>1142</v>
      </c>
      <c r="D206" s="350" t="s">
        <v>657</v>
      </c>
      <c r="E206" s="351">
        <v>5</v>
      </c>
      <c r="F206" s="366"/>
      <c r="G206" s="350"/>
      <c r="H206" s="366">
        <f t="shared" ref="H206" si="9">E206*F206</f>
        <v>0</v>
      </c>
    </row>
    <row r="207" spans="1:8" ht="17.100000000000001" customHeight="1">
      <c r="A207" s="364"/>
      <c r="B207" s="365"/>
      <c r="D207" s="350"/>
      <c r="E207" s="351"/>
      <c r="F207" s="353"/>
      <c r="G207" s="350"/>
      <c r="H207" s="353"/>
    </row>
    <row r="208" spans="1:8" ht="31.5" customHeight="1">
      <c r="A208" s="364">
        <v>19</v>
      </c>
      <c r="B208" s="365" t="s">
        <v>1179</v>
      </c>
      <c r="D208" s="350" t="s">
        <v>657</v>
      </c>
      <c r="E208" s="351">
        <v>4</v>
      </c>
      <c r="F208" s="366"/>
      <c r="G208" s="350"/>
      <c r="H208" s="366">
        <f t="shared" ref="H208" si="10">E208*F208</f>
        <v>0</v>
      </c>
    </row>
    <row r="209" spans="1:8" ht="18.75" customHeight="1">
      <c r="A209" s="364"/>
      <c r="B209" s="365"/>
      <c r="D209" s="350"/>
      <c r="E209" s="351"/>
      <c r="F209" s="353"/>
      <c r="G209" s="350"/>
      <c r="H209" s="353"/>
    </row>
    <row r="210" spans="1:8" ht="177.6" customHeight="1">
      <c r="A210" s="364">
        <v>20</v>
      </c>
      <c r="B210" s="365" t="s">
        <v>1143</v>
      </c>
      <c r="D210" s="350" t="s">
        <v>657</v>
      </c>
      <c r="E210" s="351">
        <v>1</v>
      </c>
      <c r="F210" s="366"/>
      <c r="G210" s="350"/>
      <c r="H210" s="366">
        <f>E210*F210</f>
        <v>0</v>
      </c>
    </row>
    <row r="211" spans="1:8" ht="17.100000000000001" customHeight="1">
      <c r="A211" s="364"/>
      <c r="B211" s="365"/>
      <c r="D211" s="350"/>
      <c r="E211" s="351"/>
      <c r="F211" s="353"/>
      <c r="G211" s="350"/>
      <c r="H211" s="353"/>
    </row>
    <row r="212" spans="1:8" ht="64.5" customHeight="1">
      <c r="A212" s="364">
        <v>21</v>
      </c>
      <c r="B212" s="365" t="s">
        <v>1144</v>
      </c>
      <c r="D212" s="350" t="s">
        <v>657</v>
      </c>
      <c r="E212" s="351">
        <v>1</v>
      </c>
      <c r="F212" s="366"/>
      <c r="G212" s="350"/>
      <c r="H212" s="366">
        <f>E212*F212</f>
        <v>0</v>
      </c>
    </row>
    <row r="213" spans="1:8" ht="16.5" customHeight="1">
      <c r="A213" s="364"/>
      <c r="B213" s="365"/>
      <c r="D213" s="350"/>
      <c r="E213" s="351"/>
      <c r="F213" s="353"/>
      <c r="G213" s="350"/>
      <c r="H213" s="353"/>
    </row>
    <row r="214" spans="1:8" ht="60.75" customHeight="1">
      <c r="A214" s="364">
        <v>22</v>
      </c>
      <c r="B214" s="365" t="s">
        <v>1145</v>
      </c>
      <c r="D214" s="350" t="s">
        <v>657</v>
      </c>
      <c r="E214" s="351">
        <v>1</v>
      </c>
      <c r="F214" s="366"/>
      <c r="G214" s="350"/>
      <c r="H214" s="366">
        <f>E214*F214</f>
        <v>0</v>
      </c>
    </row>
    <row r="215" spans="1:8" ht="16.5" customHeight="1">
      <c r="A215" s="364"/>
      <c r="B215" s="341"/>
      <c r="D215" s="350"/>
      <c r="E215" s="351"/>
      <c r="F215" s="353"/>
      <c r="G215" s="350"/>
      <c r="H215" s="353"/>
    </row>
    <row r="216" spans="1:8" ht="80.099999999999994" customHeight="1">
      <c r="A216" s="364">
        <v>23</v>
      </c>
      <c r="B216" s="365" t="s">
        <v>1180</v>
      </c>
      <c r="D216" s="350" t="s">
        <v>657</v>
      </c>
      <c r="E216" s="351">
        <v>1</v>
      </c>
      <c r="F216" s="366"/>
      <c r="G216" s="350"/>
      <c r="H216" s="366">
        <f>E216*F216</f>
        <v>0</v>
      </c>
    </row>
    <row r="217" spans="1:8" ht="17.100000000000001" customHeight="1">
      <c r="A217" s="364"/>
      <c r="B217" s="365"/>
      <c r="D217" s="350"/>
      <c r="E217" s="351"/>
      <c r="F217" s="353"/>
      <c r="G217" s="350"/>
      <c r="H217" s="353"/>
    </row>
    <row r="218" spans="1:8" ht="72.599999999999994" customHeight="1">
      <c r="A218" s="364">
        <v>24</v>
      </c>
      <c r="B218" s="365" t="s">
        <v>1146</v>
      </c>
      <c r="D218" s="350" t="s">
        <v>657</v>
      </c>
      <c r="E218" s="351">
        <v>1</v>
      </c>
      <c r="F218" s="366"/>
      <c r="G218" s="350"/>
      <c r="H218" s="366">
        <f>E218*F218</f>
        <v>0</v>
      </c>
    </row>
    <row r="219" spans="1:8" ht="17.100000000000001" customHeight="1">
      <c r="A219" s="364"/>
      <c r="B219" s="365"/>
      <c r="D219" s="350"/>
      <c r="E219" s="351"/>
      <c r="F219" s="353"/>
      <c r="G219" s="350"/>
      <c r="H219" s="353"/>
    </row>
    <row r="220" spans="1:8" ht="64.5" customHeight="1">
      <c r="A220" s="364">
        <v>25</v>
      </c>
      <c r="B220" s="365" t="s">
        <v>1147</v>
      </c>
      <c r="D220" s="350" t="s">
        <v>657</v>
      </c>
      <c r="E220" s="351">
        <v>1</v>
      </c>
      <c r="F220" s="366"/>
      <c r="G220" s="350"/>
      <c r="H220" s="366">
        <f>E220*F220</f>
        <v>0</v>
      </c>
    </row>
    <row r="221" spans="1:8" ht="17.100000000000001" customHeight="1">
      <c r="A221" s="364"/>
      <c r="B221" s="365"/>
      <c r="D221" s="350"/>
      <c r="E221" s="351"/>
      <c r="F221" s="353"/>
      <c r="G221" s="350"/>
      <c r="H221" s="353"/>
    </row>
    <row r="222" spans="1:8" ht="71.45" customHeight="1">
      <c r="A222" s="364">
        <v>16</v>
      </c>
      <c r="B222" s="365" t="s">
        <v>1148</v>
      </c>
      <c r="D222" s="350" t="s">
        <v>657</v>
      </c>
      <c r="E222" s="351">
        <v>1</v>
      </c>
      <c r="F222" s="366"/>
      <c r="G222" s="350"/>
      <c r="H222" s="366">
        <f>E222*F222</f>
        <v>0</v>
      </c>
    </row>
    <row r="223" spans="1:8" ht="16.5" customHeight="1">
      <c r="A223" s="364"/>
      <c r="B223" s="341"/>
      <c r="D223" s="350"/>
      <c r="E223" s="351"/>
      <c r="F223" s="353"/>
      <c r="G223" s="350"/>
      <c r="H223" s="353"/>
    </row>
    <row r="224" spans="1:8" ht="36" customHeight="1">
      <c r="A224" s="364">
        <v>27</v>
      </c>
      <c r="B224" s="365" t="s">
        <v>1149</v>
      </c>
      <c r="D224" s="350" t="s">
        <v>657</v>
      </c>
      <c r="E224" s="351">
        <v>2</v>
      </c>
      <c r="F224" s="366"/>
      <c r="G224" s="350"/>
      <c r="H224" s="366">
        <f>E224*F224</f>
        <v>0</v>
      </c>
    </row>
    <row r="225" spans="1:8" ht="15.2" customHeight="1">
      <c r="A225" s="364"/>
      <c r="B225" s="365"/>
      <c r="D225" s="350"/>
      <c r="E225" s="351"/>
      <c r="F225" s="353"/>
      <c r="G225" s="350"/>
      <c r="H225" s="353"/>
    </row>
    <row r="226" spans="1:8" ht="36" customHeight="1">
      <c r="A226" s="364">
        <v>28</v>
      </c>
      <c r="B226" s="365" t="s">
        <v>1150</v>
      </c>
      <c r="D226" s="350" t="s">
        <v>657</v>
      </c>
      <c r="E226" s="351">
        <v>4</v>
      </c>
      <c r="F226" s="366"/>
      <c r="G226" s="350"/>
      <c r="H226" s="366">
        <f>E226*F226</f>
        <v>0</v>
      </c>
    </row>
    <row r="227" spans="1:8" ht="15" customHeight="1" thickBot="1">
      <c r="A227" s="387"/>
      <c r="B227" s="373"/>
      <c r="C227" s="373"/>
      <c r="D227" s="373"/>
      <c r="E227" s="388"/>
      <c r="F227" s="373"/>
      <c r="G227" s="373"/>
      <c r="H227" s="373"/>
    </row>
    <row r="228" spans="1:8" ht="15" customHeight="1" thickBot="1">
      <c r="A228" s="387"/>
      <c r="B228" s="323" t="s">
        <v>1151</v>
      </c>
      <c r="H228" s="352">
        <f>SUM(H152:H226)</f>
        <v>0</v>
      </c>
    </row>
    <row r="229" spans="1:8" ht="24" customHeight="1">
      <c r="A229" s="387"/>
      <c r="B229" s="365"/>
      <c r="C229" s="365"/>
      <c r="D229" s="365"/>
      <c r="E229" s="389"/>
      <c r="F229" s="365"/>
      <c r="G229" s="365"/>
      <c r="H229" s="365"/>
    </row>
    <row r="230" spans="1:8" ht="24" customHeight="1">
      <c r="A230" s="387"/>
      <c r="B230" s="323" t="s">
        <v>3381</v>
      </c>
      <c r="C230" s="365"/>
      <c r="D230" s="365"/>
      <c r="E230" s="389"/>
      <c r="F230" s="365"/>
      <c r="G230" s="365"/>
      <c r="H230" s="365"/>
    </row>
    <row r="231" spans="1:8" ht="24" customHeight="1" thickBot="1">
      <c r="A231" s="387"/>
      <c r="B231" s="365"/>
      <c r="C231" s="365"/>
      <c r="D231" s="365"/>
      <c r="E231" s="389"/>
      <c r="F231" s="365"/>
      <c r="G231" s="365"/>
      <c r="H231" s="365"/>
    </row>
    <row r="232" spans="1:8" ht="24" customHeight="1" thickBot="1">
      <c r="A232" s="355" t="s">
        <v>1050</v>
      </c>
      <c r="B232" s="356" t="s">
        <v>1051</v>
      </c>
      <c r="C232" s="357" t="s">
        <v>1052</v>
      </c>
      <c r="D232" s="358" t="s">
        <v>1053</v>
      </c>
      <c r="E232" s="359" t="s">
        <v>1054</v>
      </c>
      <c r="F232" s="360" t="s">
        <v>1055</v>
      </c>
      <c r="G232" s="361"/>
      <c r="H232" s="362" t="s">
        <v>1056</v>
      </c>
    </row>
    <row r="233" spans="1:8" ht="16.5">
      <c r="A233" s="387"/>
      <c r="B233" s="365"/>
      <c r="C233" s="365"/>
      <c r="D233" s="365"/>
      <c r="E233" s="389"/>
      <c r="F233" s="365"/>
      <c r="G233" s="365"/>
      <c r="H233" s="365"/>
    </row>
    <row r="234" spans="1:8" ht="28.5">
      <c r="A234" s="956"/>
      <c r="B234" s="957" t="s">
        <v>3389</v>
      </c>
      <c r="C234" s="958"/>
      <c r="D234" s="959"/>
      <c r="E234" s="389"/>
      <c r="F234" s="365"/>
      <c r="G234" s="365"/>
      <c r="H234" s="365"/>
    </row>
    <row r="235" spans="1:8" ht="16.5">
      <c r="A235" s="956"/>
      <c r="B235" s="957"/>
      <c r="C235" s="958"/>
      <c r="D235" s="959"/>
      <c r="E235" s="389"/>
      <c r="F235" s="365"/>
      <c r="G235" s="365"/>
      <c r="H235" s="365"/>
    </row>
    <row r="236" spans="1:8" ht="99.75">
      <c r="A236" s="364">
        <v>1</v>
      </c>
      <c r="B236" s="960" t="s">
        <v>3390</v>
      </c>
      <c r="C236" s="961"/>
      <c r="D236" s="962"/>
      <c r="E236" s="389"/>
      <c r="F236" s="365"/>
      <c r="G236" s="365"/>
      <c r="H236" s="365"/>
    </row>
    <row r="237" spans="1:8" ht="24" customHeight="1">
      <c r="A237" s="963"/>
      <c r="B237" s="960" t="s">
        <v>3391</v>
      </c>
      <c r="C237" s="961"/>
      <c r="D237" s="350" t="s">
        <v>1064</v>
      </c>
      <c r="E237" s="351">
        <v>130</v>
      </c>
      <c r="F237" s="366"/>
      <c r="G237" s="350"/>
      <c r="H237" s="366">
        <f>E237*F237</f>
        <v>0</v>
      </c>
    </row>
    <row r="238" spans="1:8" ht="24" customHeight="1">
      <c r="A238" s="963"/>
      <c r="B238" s="960"/>
      <c r="C238" s="961"/>
      <c r="D238" s="962"/>
      <c r="E238" s="389"/>
      <c r="F238" s="365"/>
      <c r="G238" s="365"/>
      <c r="H238" s="365"/>
    </row>
    <row r="239" spans="1:8" ht="57">
      <c r="A239" s="364">
        <v>2</v>
      </c>
      <c r="B239" s="960" t="s">
        <v>3392</v>
      </c>
      <c r="C239" s="961"/>
      <c r="D239" s="964"/>
      <c r="E239" s="389"/>
      <c r="F239" s="365"/>
      <c r="G239" s="365"/>
      <c r="H239" s="365"/>
    </row>
    <row r="240" spans="1:8" ht="85.5">
      <c r="A240" s="965" t="str">
        <f>IF(B239="",MAX($A$31:A239)+1,"")</f>
        <v/>
      </c>
      <c r="B240" s="960" t="s">
        <v>3393</v>
      </c>
      <c r="C240" s="961"/>
      <c r="D240" s="964"/>
      <c r="E240" s="389"/>
      <c r="F240" s="365"/>
      <c r="G240" s="365"/>
      <c r="H240" s="365"/>
    </row>
    <row r="241" spans="1:8" ht="15">
      <c r="A241" s="965" t="str">
        <f>IF(B239="",MAX($A$31:A239)+1,"")</f>
        <v/>
      </c>
      <c r="B241" s="960" t="s">
        <v>3394</v>
      </c>
      <c r="C241" s="961"/>
      <c r="D241" s="350" t="s">
        <v>263</v>
      </c>
      <c r="E241" s="351">
        <v>1</v>
      </c>
      <c r="F241" s="366"/>
      <c r="G241" s="350"/>
      <c r="H241" s="366">
        <f>E241*F241</f>
        <v>0</v>
      </c>
    </row>
    <row r="242" spans="1:8" ht="15">
      <c r="A242" s="965" t="str">
        <f>IF(B241="",MAX($A$31:A241)+1,"")</f>
        <v/>
      </c>
      <c r="B242" s="960" t="s">
        <v>3395</v>
      </c>
      <c r="C242" s="961"/>
      <c r="D242" s="350" t="s">
        <v>263</v>
      </c>
      <c r="E242" s="351">
        <v>3</v>
      </c>
      <c r="F242" s="366"/>
      <c r="G242" s="350"/>
      <c r="H242" s="366">
        <f>E242*F242</f>
        <v>0</v>
      </c>
    </row>
    <row r="243" spans="1:8" ht="15">
      <c r="A243" s="965" t="str">
        <f>IF(B241="",MAX($A$31:A241)+1,"")</f>
        <v/>
      </c>
      <c r="B243" s="960" t="s">
        <v>3396</v>
      </c>
      <c r="C243" s="961"/>
      <c r="D243" s="350" t="s">
        <v>263</v>
      </c>
      <c r="E243" s="351">
        <v>4</v>
      </c>
      <c r="F243" s="366"/>
      <c r="G243" s="350"/>
      <c r="H243" s="366">
        <f>E243*F243</f>
        <v>0</v>
      </c>
    </row>
    <row r="244" spans="1:8" ht="15">
      <c r="A244" s="965" t="str">
        <f>IF(B243="",MAX($A$31:A243)+1,"")</f>
        <v/>
      </c>
      <c r="B244" s="960" t="s">
        <v>3397</v>
      </c>
      <c r="C244" s="961"/>
      <c r="D244" s="350" t="s">
        <v>263</v>
      </c>
      <c r="E244" s="351">
        <v>2</v>
      </c>
      <c r="F244" s="366"/>
      <c r="G244" s="350"/>
      <c r="H244" s="366">
        <f>E244*F244</f>
        <v>0</v>
      </c>
    </row>
    <row r="245" spans="1:8" ht="16.5">
      <c r="A245" s="963"/>
      <c r="B245" s="960"/>
      <c r="C245" s="961"/>
      <c r="D245" s="962"/>
      <c r="E245" s="389"/>
      <c r="F245" s="365"/>
      <c r="G245" s="365"/>
      <c r="H245" s="365"/>
    </row>
    <row r="246" spans="1:8" ht="71.25">
      <c r="A246" s="364">
        <v>3</v>
      </c>
      <c r="B246" s="960" t="s">
        <v>3398</v>
      </c>
      <c r="C246" s="961"/>
      <c r="D246" s="964"/>
      <c r="E246" s="389"/>
      <c r="F246" s="365"/>
      <c r="G246" s="365"/>
      <c r="H246" s="365"/>
    </row>
    <row r="247" spans="1:8" ht="15">
      <c r="A247" s="965"/>
      <c r="B247" s="960" t="s">
        <v>3399</v>
      </c>
      <c r="C247" s="961"/>
      <c r="D247" s="350" t="s">
        <v>263</v>
      </c>
      <c r="E247" s="351">
        <v>2</v>
      </c>
      <c r="F247" s="366"/>
      <c r="G247" s="350"/>
      <c r="H247" s="366">
        <f t="shared" ref="H247:H248" si="11">E247*F247</f>
        <v>0</v>
      </c>
    </row>
    <row r="248" spans="1:8" ht="15">
      <c r="A248" s="965" t="str">
        <f>IF(B247="",MAX($A$24:A247)+1,"")</f>
        <v/>
      </c>
      <c r="B248" s="960" t="s">
        <v>3400</v>
      </c>
      <c r="C248" s="961"/>
      <c r="D248" s="350" t="s">
        <v>263</v>
      </c>
      <c r="E248" s="351">
        <v>2</v>
      </c>
      <c r="F248" s="366"/>
      <c r="G248" s="350"/>
      <c r="H248" s="366">
        <f t="shared" si="11"/>
        <v>0</v>
      </c>
    </row>
    <row r="249" spans="1:8" ht="16.5">
      <c r="A249" s="965"/>
      <c r="B249" s="966"/>
      <c r="C249" s="961"/>
      <c r="D249" s="964"/>
      <c r="E249" s="389"/>
      <c r="F249" s="365"/>
      <c r="G249" s="365"/>
      <c r="H249" s="365"/>
    </row>
    <row r="250" spans="1:8" ht="42.75">
      <c r="A250" s="364">
        <v>4</v>
      </c>
      <c r="B250" s="967" t="s">
        <v>3401</v>
      </c>
      <c r="C250" s="961"/>
      <c r="D250" s="350" t="s">
        <v>263</v>
      </c>
      <c r="E250" s="351">
        <v>2</v>
      </c>
      <c r="F250" s="366"/>
      <c r="G250" s="350"/>
      <c r="H250" s="366">
        <f>E250*F250</f>
        <v>0</v>
      </c>
    </row>
    <row r="251" spans="1:8" ht="16.5">
      <c r="A251" s="965"/>
      <c r="B251" s="968"/>
      <c r="C251" s="969"/>
      <c r="D251" s="970"/>
      <c r="E251" s="389"/>
      <c r="F251" s="365"/>
      <c r="G251" s="365"/>
      <c r="H251" s="365"/>
    </row>
    <row r="252" spans="1:8" ht="85.5">
      <c r="A252" s="364">
        <v>5</v>
      </c>
      <c r="B252" s="967" t="s">
        <v>3402</v>
      </c>
      <c r="C252" s="961"/>
      <c r="D252" s="964"/>
      <c r="E252" s="389"/>
      <c r="F252" s="365"/>
      <c r="G252" s="365"/>
      <c r="H252" s="365"/>
    </row>
    <row r="253" spans="1:8" ht="15">
      <c r="A253" s="965"/>
      <c r="B253" s="960" t="s">
        <v>3403</v>
      </c>
      <c r="C253" s="961"/>
      <c r="D253" s="350" t="s">
        <v>263</v>
      </c>
      <c r="E253" s="351">
        <v>2</v>
      </c>
      <c r="F253" s="366"/>
      <c r="G253" s="350"/>
      <c r="H253" s="366">
        <f>E253*F253</f>
        <v>0</v>
      </c>
    </row>
    <row r="254" spans="1:8" ht="43.5">
      <c r="A254" s="963"/>
      <c r="B254" s="960" t="s">
        <v>3404</v>
      </c>
      <c r="C254" s="961"/>
      <c r="D254" s="350" t="s">
        <v>263</v>
      </c>
      <c r="E254" s="351">
        <v>2</v>
      </c>
      <c r="F254" s="366"/>
      <c r="G254" s="350"/>
      <c r="H254" s="366">
        <f>E254*F254</f>
        <v>0</v>
      </c>
    </row>
    <row r="255" spans="1:8" ht="16.5">
      <c r="A255" s="963"/>
      <c r="B255" s="960"/>
      <c r="C255" s="961"/>
      <c r="D255" s="962"/>
      <c r="E255" s="389"/>
      <c r="F255" s="365"/>
      <c r="G255" s="365"/>
      <c r="H255" s="365"/>
    </row>
    <row r="256" spans="1:8" ht="15">
      <c r="A256" s="364">
        <v>6</v>
      </c>
      <c r="B256" s="971" t="s">
        <v>3405</v>
      </c>
      <c r="C256" s="961"/>
      <c r="D256" s="350" t="s">
        <v>81</v>
      </c>
      <c r="E256" s="351">
        <v>1</v>
      </c>
      <c r="F256" s="366"/>
      <c r="G256" s="350"/>
      <c r="H256" s="366">
        <f>E256*F256</f>
        <v>0</v>
      </c>
    </row>
    <row r="257" spans="1:8" ht="16.5">
      <c r="A257" s="972"/>
      <c r="B257" s="960"/>
      <c r="C257" s="961"/>
      <c r="D257" s="962"/>
      <c r="E257" s="389"/>
      <c r="F257" s="365"/>
      <c r="G257" s="365"/>
      <c r="H257" s="365"/>
    </row>
    <row r="258" spans="1:8" ht="15">
      <c r="A258" s="364">
        <v>7</v>
      </c>
      <c r="B258" s="971" t="s">
        <v>3406</v>
      </c>
      <c r="C258" s="961"/>
      <c r="D258" s="350" t="s">
        <v>1064</v>
      </c>
      <c r="E258" s="351">
        <v>130</v>
      </c>
      <c r="F258" s="366"/>
      <c r="G258" s="350"/>
      <c r="H258" s="366">
        <f>E258*F258</f>
        <v>0</v>
      </c>
    </row>
    <row r="259" spans="1:8" ht="16.5">
      <c r="A259" s="972"/>
      <c r="B259" s="960"/>
      <c r="C259" s="961"/>
      <c r="D259" s="962"/>
      <c r="E259" s="389"/>
      <c r="F259" s="365"/>
      <c r="G259" s="365"/>
      <c r="H259" s="365"/>
    </row>
    <row r="260" spans="1:8" ht="29.25">
      <c r="A260" s="364">
        <v>8</v>
      </c>
      <c r="B260" s="973" t="s">
        <v>3407</v>
      </c>
      <c r="C260" s="961"/>
      <c r="D260" s="350" t="s">
        <v>81</v>
      </c>
      <c r="E260" s="351">
        <v>1</v>
      </c>
      <c r="F260" s="366"/>
      <c r="G260" s="350"/>
      <c r="H260" s="366">
        <f>E260*F260</f>
        <v>0</v>
      </c>
    </row>
    <row r="261" spans="1:8" ht="16.5">
      <c r="A261" s="972"/>
      <c r="B261" s="960"/>
      <c r="C261" s="961"/>
      <c r="D261" s="962"/>
      <c r="E261" s="389"/>
      <c r="F261" s="365"/>
      <c r="G261" s="365"/>
      <c r="H261" s="365"/>
    </row>
    <row r="262" spans="1:8" ht="14.25">
      <c r="A262" s="364">
        <v>9</v>
      </c>
      <c r="B262" s="974" t="s">
        <v>3408</v>
      </c>
      <c r="C262" s="961"/>
      <c r="D262" s="350" t="s">
        <v>81</v>
      </c>
      <c r="E262" s="351">
        <v>1</v>
      </c>
      <c r="F262" s="366"/>
      <c r="G262" s="350"/>
      <c r="H262" s="366">
        <f>E262*F262</f>
        <v>0</v>
      </c>
    </row>
    <row r="263" spans="1:8" ht="16.5">
      <c r="A263" s="972"/>
      <c r="B263" s="974"/>
      <c r="C263" s="961"/>
      <c r="D263" s="962"/>
      <c r="E263" s="389"/>
      <c r="F263" s="365"/>
      <c r="G263" s="365"/>
      <c r="H263" s="365"/>
    </row>
    <row r="264" spans="1:8" ht="14.25">
      <c r="A264" s="364">
        <v>10</v>
      </c>
      <c r="B264" s="974" t="s">
        <v>3409</v>
      </c>
      <c r="C264" s="961"/>
      <c r="D264" s="350" t="s">
        <v>81</v>
      </c>
      <c r="E264" s="351">
        <v>1</v>
      </c>
      <c r="F264" s="366"/>
      <c r="G264" s="350"/>
      <c r="H264" s="366">
        <f>E264*F264</f>
        <v>0</v>
      </c>
    </row>
    <row r="265" spans="1:8" ht="17.25" thickBot="1">
      <c r="A265" s="387"/>
      <c r="B265" s="373"/>
      <c r="C265" s="373"/>
      <c r="D265" s="373"/>
      <c r="E265" s="388"/>
      <c r="F265" s="373"/>
      <c r="G265" s="373"/>
      <c r="H265" s="373"/>
    </row>
    <row r="266" spans="1:8" ht="24" customHeight="1" thickBot="1">
      <c r="A266" s="387"/>
      <c r="B266" s="323" t="s">
        <v>3410</v>
      </c>
      <c r="H266" s="352">
        <f>SUM(H235:H265)</f>
        <v>0</v>
      </c>
    </row>
    <row r="267" spans="1:8" ht="16.5">
      <c r="A267" s="387"/>
      <c r="B267" s="365"/>
      <c r="C267" s="365"/>
      <c r="D267" s="365"/>
      <c r="E267" s="389"/>
      <c r="F267" s="365"/>
      <c r="G267" s="365"/>
      <c r="H267" s="365"/>
    </row>
    <row r="268" spans="1:8" ht="16.5">
      <c r="A268" s="387"/>
      <c r="B268" s="365"/>
      <c r="C268" s="365"/>
      <c r="D268" s="365"/>
      <c r="E268" s="389"/>
      <c r="F268" s="365"/>
      <c r="G268" s="365"/>
      <c r="H268" s="365"/>
    </row>
    <row r="269" spans="1:8" ht="24" customHeight="1">
      <c r="A269" s="364"/>
      <c r="B269" s="323" t="s">
        <v>1046</v>
      </c>
      <c r="C269" s="365"/>
      <c r="D269" s="365"/>
      <c r="E269" s="389"/>
      <c r="F269" s="365"/>
      <c r="G269" s="365"/>
      <c r="H269" s="365"/>
    </row>
    <row r="270" spans="1:8" ht="18.75" thickBot="1">
      <c r="A270" s="364"/>
      <c r="B270" s="323"/>
      <c r="C270" s="365"/>
      <c r="D270" s="365"/>
      <c r="E270" s="389"/>
      <c r="F270" s="365"/>
      <c r="G270" s="365"/>
      <c r="H270" s="365"/>
    </row>
    <row r="271" spans="1:8" ht="17.25" thickBot="1">
      <c r="A271" s="355" t="s">
        <v>1050</v>
      </c>
      <c r="B271" s="356" t="s">
        <v>1051</v>
      </c>
      <c r="C271" s="357" t="s">
        <v>1052</v>
      </c>
      <c r="D271" s="358" t="s">
        <v>1053</v>
      </c>
      <c r="E271" s="359" t="s">
        <v>1054</v>
      </c>
      <c r="F271" s="360" t="s">
        <v>1055</v>
      </c>
      <c r="G271" s="361"/>
      <c r="H271" s="362" t="s">
        <v>1056</v>
      </c>
    </row>
    <row r="272" spans="1:8" ht="16.5">
      <c r="A272" s="368"/>
      <c r="B272" s="369"/>
      <c r="C272" s="370"/>
      <c r="D272" s="371"/>
      <c r="E272" s="372"/>
      <c r="F272" s="363"/>
      <c r="G272" s="371"/>
      <c r="H272" s="363"/>
    </row>
    <row r="273" spans="1:8" ht="33">
      <c r="A273" s="364">
        <v>1</v>
      </c>
      <c r="B273" s="365" t="s">
        <v>1152</v>
      </c>
      <c r="C273" s="370"/>
      <c r="D273" s="350" t="s">
        <v>1171</v>
      </c>
      <c r="E273" s="351">
        <v>464</v>
      </c>
      <c r="F273" s="366"/>
      <c r="G273" s="350"/>
      <c r="H273" s="366">
        <f>E273*F273</f>
        <v>0</v>
      </c>
    </row>
    <row r="274" spans="1:8" ht="16.5">
      <c r="A274" s="368"/>
      <c r="B274" s="369"/>
      <c r="C274" s="370"/>
      <c r="D274" s="371"/>
      <c r="E274" s="372"/>
      <c r="F274" s="363"/>
      <c r="G274" s="371"/>
      <c r="H274" s="363"/>
    </row>
    <row r="275" spans="1:8" ht="62.25" customHeight="1">
      <c r="A275" s="364">
        <v>2</v>
      </c>
      <c r="B275" s="365" t="s">
        <v>1153</v>
      </c>
      <c r="C275" s="342"/>
      <c r="D275" s="350" t="s">
        <v>1171</v>
      </c>
      <c r="E275" s="351">
        <v>171</v>
      </c>
      <c r="F275" s="366"/>
      <c r="G275" s="350"/>
      <c r="H275" s="366">
        <f>E275*F275</f>
        <v>0</v>
      </c>
    </row>
    <row r="276" spans="1:8" ht="19.5" customHeight="1">
      <c r="A276" s="364"/>
      <c r="B276" s="365"/>
      <c r="C276" s="365"/>
      <c r="D276" s="350"/>
      <c r="E276" s="351"/>
      <c r="F276" s="353"/>
      <c r="G276" s="350"/>
      <c r="H276" s="353"/>
    </row>
    <row r="277" spans="1:8" ht="78" customHeight="1">
      <c r="A277" s="364">
        <v>3</v>
      </c>
      <c r="B277" s="365" t="s">
        <v>1154</v>
      </c>
      <c r="C277" s="365"/>
      <c r="D277" s="350" t="s">
        <v>1171</v>
      </c>
      <c r="E277" s="351">
        <v>11</v>
      </c>
      <c r="F277" s="366"/>
      <c r="G277" s="350"/>
      <c r="H277" s="366">
        <f>E277*F277</f>
        <v>0</v>
      </c>
    </row>
    <row r="278" spans="1:8" ht="16.5" customHeight="1">
      <c r="A278" s="364"/>
      <c r="B278" s="365"/>
      <c r="C278" s="365"/>
      <c r="D278" s="365"/>
      <c r="E278" s="389"/>
      <c r="F278" s="365"/>
      <c r="G278" s="365"/>
      <c r="H278" s="365"/>
    </row>
    <row r="279" spans="1:8" ht="72" customHeight="1">
      <c r="A279" s="364">
        <v>4</v>
      </c>
      <c r="B279" s="365" t="s">
        <v>1155</v>
      </c>
      <c r="C279" s="390"/>
      <c r="D279" s="350" t="s">
        <v>1171</v>
      </c>
      <c r="E279" s="351">
        <v>32.799999999999997</v>
      </c>
      <c r="F279" s="366"/>
      <c r="G279" s="350"/>
      <c r="H279" s="366">
        <f>E279*F279</f>
        <v>0</v>
      </c>
    </row>
    <row r="280" spans="1:8" ht="21" customHeight="1">
      <c r="A280" s="364"/>
      <c r="B280" s="365"/>
      <c r="C280" s="365"/>
      <c r="D280" s="350"/>
      <c r="E280" s="351"/>
      <c r="F280" s="353"/>
      <c r="G280" s="350"/>
      <c r="H280" s="353"/>
    </row>
    <row r="281" spans="1:8" ht="78.599999999999994" customHeight="1">
      <c r="A281" s="364">
        <v>5</v>
      </c>
      <c r="B281" s="365" t="s">
        <v>1156</v>
      </c>
      <c r="C281" s="365"/>
      <c r="D281" s="350" t="s">
        <v>1171</v>
      </c>
      <c r="E281" s="351">
        <v>33</v>
      </c>
      <c r="F281" s="366"/>
      <c r="G281" s="350"/>
      <c r="H281" s="366">
        <f>E281*F281</f>
        <v>0</v>
      </c>
    </row>
    <row r="282" spans="1:8" ht="21" customHeight="1">
      <c r="A282" s="364"/>
      <c r="B282" s="365"/>
      <c r="C282" s="365"/>
      <c r="D282" s="350"/>
      <c r="E282" s="351"/>
      <c r="F282" s="353"/>
      <c r="G282" s="350"/>
      <c r="H282" s="353"/>
    </row>
    <row r="283" spans="1:8" ht="63.95" customHeight="1">
      <c r="A283" s="364">
        <v>6</v>
      </c>
      <c r="B283" s="365" t="s">
        <v>1157</v>
      </c>
      <c r="C283" s="365"/>
      <c r="D283" s="350" t="s">
        <v>209</v>
      </c>
      <c r="E283" s="351">
        <v>2900</v>
      </c>
      <c r="F283" s="366"/>
      <c r="G283" s="350"/>
      <c r="H283" s="366">
        <f>E283*F283</f>
        <v>0</v>
      </c>
    </row>
    <row r="284" spans="1:8" ht="21" customHeight="1">
      <c r="A284" s="364"/>
      <c r="B284" s="365"/>
      <c r="C284" s="365"/>
      <c r="D284" s="350"/>
      <c r="E284" s="351"/>
      <c r="F284" s="353"/>
      <c r="G284" s="350"/>
      <c r="H284" s="353"/>
    </row>
    <row r="285" spans="1:8" ht="66.599999999999994" customHeight="1">
      <c r="A285" s="387">
        <v>7</v>
      </c>
      <c r="B285" s="365" t="s">
        <v>1158</v>
      </c>
      <c r="C285" s="365"/>
      <c r="D285" s="350" t="s">
        <v>209</v>
      </c>
      <c r="E285" s="351">
        <v>5000</v>
      </c>
      <c r="F285" s="366"/>
      <c r="G285" s="350"/>
      <c r="H285" s="366">
        <f>E285*F285</f>
        <v>0</v>
      </c>
    </row>
    <row r="286" spans="1:8" ht="16.5">
      <c r="A286" s="364"/>
      <c r="B286" s="365"/>
      <c r="C286" s="365"/>
      <c r="D286" s="350"/>
      <c r="E286" s="351"/>
      <c r="F286" s="353"/>
      <c r="G286" s="350"/>
      <c r="H286" s="353"/>
    </row>
    <row r="287" spans="1:8" ht="66">
      <c r="A287" s="364">
        <v>8</v>
      </c>
      <c r="B287" s="365" t="s">
        <v>1159</v>
      </c>
      <c r="C287" s="365"/>
      <c r="D287" s="350" t="s">
        <v>1172</v>
      </c>
      <c r="E287" s="351">
        <v>315</v>
      </c>
      <c r="F287" s="366"/>
      <c r="G287" s="350"/>
      <c r="H287" s="366">
        <f>E287*F287</f>
        <v>0</v>
      </c>
    </row>
    <row r="288" spans="1:8" ht="16.5">
      <c r="A288" s="364"/>
      <c r="B288" s="365"/>
      <c r="C288" s="390"/>
      <c r="D288" s="350"/>
      <c r="E288" s="351"/>
      <c r="F288" s="353"/>
      <c r="G288" s="350"/>
      <c r="H288" s="353"/>
    </row>
    <row r="289" spans="1:8" ht="66">
      <c r="A289" s="364">
        <v>9</v>
      </c>
      <c r="B289" s="365" t="s">
        <v>1160</v>
      </c>
      <c r="C289" s="390"/>
      <c r="D289" s="350" t="s">
        <v>1172</v>
      </c>
      <c r="E289" s="351">
        <v>126</v>
      </c>
      <c r="F289" s="366"/>
      <c r="G289" s="350"/>
      <c r="H289" s="366">
        <f>E289*F289</f>
        <v>0</v>
      </c>
    </row>
    <row r="290" spans="1:8" ht="16.5">
      <c r="A290" s="364"/>
      <c r="B290" s="365"/>
      <c r="C290" s="390"/>
      <c r="D290" s="350"/>
      <c r="E290" s="351"/>
      <c r="F290" s="353"/>
      <c r="G290" s="350"/>
      <c r="H290" s="353"/>
    </row>
    <row r="291" spans="1:8" ht="33">
      <c r="A291" s="364">
        <v>10</v>
      </c>
      <c r="B291" s="365" t="s">
        <v>1161</v>
      </c>
      <c r="C291" s="390"/>
      <c r="D291" s="350" t="s">
        <v>1064</v>
      </c>
      <c r="E291" s="351">
        <v>14</v>
      </c>
      <c r="F291" s="366"/>
      <c r="G291" s="350"/>
      <c r="H291" s="366">
        <f>E291*F291</f>
        <v>0</v>
      </c>
    </row>
    <row r="292" spans="1:8" ht="16.5" customHeight="1">
      <c r="A292" s="364"/>
      <c r="B292" s="365"/>
      <c r="C292" s="365"/>
      <c r="D292" s="350"/>
      <c r="E292" s="351"/>
      <c r="F292" s="353"/>
      <c r="G292" s="350"/>
      <c r="H292" s="353"/>
    </row>
    <row r="293" spans="1:8" ht="49.5">
      <c r="A293" s="364">
        <v>11</v>
      </c>
      <c r="B293" s="365" t="s">
        <v>1162</v>
      </c>
      <c r="C293" s="365"/>
      <c r="D293" s="350" t="s">
        <v>1064</v>
      </c>
      <c r="E293" s="351">
        <v>110</v>
      </c>
      <c r="F293" s="366"/>
      <c r="G293" s="350"/>
      <c r="H293" s="366">
        <f>E293*F293</f>
        <v>0</v>
      </c>
    </row>
    <row r="294" spans="1:8" ht="17.25" thickBot="1">
      <c r="A294" s="387"/>
      <c r="B294" s="373"/>
      <c r="C294" s="373"/>
      <c r="D294" s="373"/>
      <c r="E294" s="388"/>
      <c r="F294" s="373"/>
      <c r="G294" s="373"/>
      <c r="H294" s="373"/>
    </row>
    <row r="295" spans="1:8" ht="18.75" thickBot="1">
      <c r="A295" s="387"/>
      <c r="B295" s="323" t="s">
        <v>1163</v>
      </c>
      <c r="C295" s="365"/>
      <c r="D295" s="365"/>
      <c r="E295" s="389"/>
      <c r="F295" s="365"/>
      <c r="G295" s="365"/>
      <c r="H295" s="352">
        <f>SUM(H273:H293)</f>
        <v>0</v>
      </c>
    </row>
    <row r="296" spans="1:8" ht="16.5">
      <c r="A296" s="387"/>
      <c r="B296" s="365"/>
      <c r="C296" s="365"/>
      <c r="D296" s="365"/>
      <c r="E296" s="389"/>
      <c r="F296" s="365"/>
      <c r="G296" s="365"/>
      <c r="H296" s="365"/>
    </row>
    <row r="297" spans="1:8" ht="16.5">
      <c r="A297" s="387"/>
      <c r="B297" s="365"/>
      <c r="C297" s="365"/>
      <c r="D297" s="365"/>
      <c r="E297" s="389"/>
      <c r="F297" s="365"/>
      <c r="G297" s="365"/>
      <c r="H297" s="365"/>
    </row>
    <row r="298" spans="1:8" ht="18">
      <c r="A298" s="387"/>
      <c r="B298" s="323" t="s">
        <v>1164</v>
      </c>
      <c r="C298" s="365"/>
      <c r="D298" s="365"/>
      <c r="E298" s="389"/>
      <c r="F298" s="365"/>
      <c r="G298" s="365"/>
      <c r="H298" s="365"/>
    </row>
    <row r="299" spans="1:8" ht="18.75" thickBot="1">
      <c r="A299" s="387"/>
      <c r="B299" s="323"/>
      <c r="C299" s="365"/>
      <c r="D299" s="365"/>
      <c r="E299" s="389"/>
      <c r="F299" s="365"/>
      <c r="G299" s="365"/>
      <c r="H299" s="365"/>
    </row>
    <row r="300" spans="1:8" ht="17.25" thickBot="1">
      <c r="A300" s="355" t="s">
        <v>1050</v>
      </c>
      <c r="B300" s="356" t="s">
        <v>1051</v>
      </c>
      <c r="C300" s="357" t="s">
        <v>1052</v>
      </c>
      <c r="D300" s="358" t="s">
        <v>1053</v>
      </c>
      <c r="E300" s="359" t="s">
        <v>1054</v>
      </c>
      <c r="F300" s="360" t="s">
        <v>1055</v>
      </c>
      <c r="G300" s="361"/>
      <c r="H300" s="362" t="s">
        <v>1056</v>
      </c>
    </row>
    <row r="301" spans="1:8" ht="15" customHeight="1">
      <c r="A301" s="387"/>
      <c r="B301" s="365"/>
      <c r="C301" s="365"/>
      <c r="D301" s="365"/>
      <c r="E301" s="389"/>
      <c r="F301" s="365"/>
      <c r="G301" s="365"/>
      <c r="H301" s="365"/>
    </row>
    <row r="302" spans="1:8" ht="49.5">
      <c r="A302" s="364">
        <v>1</v>
      </c>
      <c r="B302" s="365" t="s">
        <v>1165</v>
      </c>
      <c r="C302" s="365"/>
      <c r="D302" s="350" t="s">
        <v>1064</v>
      </c>
      <c r="E302" s="351">
        <v>136</v>
      </c>
      <c r="F302" s="366"/>
      <c r="G302" s="350"/>
      <c r="H302" s="366">
        <f>E302*F302</f>
        <v>0</v>
      </c>
    </row>
    <row r="303" spans="1:8" ht="16.5" customHeight="1">
      <c r="A303" s="387"/>
      <c r="B303" s="365"/>
      <c r="C303" s="365"/>
      <c r="D303" s="365"/>
      <c r="E303" s="389"/>
      <c r="F303" s="365"/>
      <c r="G303" s="365"/>
      <c r="H303" s="365"/>
    </row>
    <row r="304" spans="1:8" ht="16.5">
      <c r="A304" s="364">
        <v>2</v>
      </c>
      <c r="B304" s="365" t="s">
        <v>1166</v>
      </c>
      <c r="C304" s="365"/>
      <c r="D304" s="350" t="s">
        <v>1167</v>
      </c>
      <c r="E304" s="351">
        <v>10</v>
      </c>
      <c r="F304" s="366"/>
      <c r="G304" s="350"/>
      <c r="H304" s="366">
        <f>E304*F304</f>
        <v>0</v>
      </c>
    </row>
    <row r="305" spans="1:8" ht="16.5" customHeight="1">
      <c r="A305" s="364"/>
      <c r="B305" s="365"/>
      <c r="C305" s="365"/>
      <c r="D305" s="365"/>
      <c r="E305" s="389"/>
      <c r="F305" s="365"/>
      <c r="G305" s="365"/>
      <c r="H305" s="365"/>
    </row>
    <row r="306" spans="1:8" ht="67.5" customHeight="1">
      <c r="A306" s="364">
        <v>3</v>
      </c>
      <c r="B306" s="365" t="s">
        <v>1659</v>
      </c>
      <c r="C306" s="365"/>
      <c r="D306" s="350" t="s">
        <v>657</v>
      </c>
      <c r="E306" s="351">
        <v>1</v>
      </c>
      <c r="F306" s="366"/>
      <c r="G306" s="350"/>
      <c r="H306" s="366">
        <f>E306*F306</f>
        <v>0</v>
      </c>
    </row>
    <row r="307" spans="1:8" ht="16.5" customHeight="1">
      <c r="A307" s="364"/>
      <c r="B307" s="365"/>
      <c r="C307" s="365"/>
      <c r="D307" s="365"/>
      <c r="E307" s="389"/>
      <c r="F307" s="365"/>
      <c r="G307" s="365"/>
      <c r="H307" s="365"/>
    </row>
    <row r="308" spans="1:8" ht="55.5" customHeight="1">
      <c r="A308" s="364">
        <v>4</v>
      </c>
      <c r="B308" s="365" t="s">
        <v>1168</v>
      </c>
      <c r="C308" s="365"/>
      <c r="D308" s="350" t="s">
        <v>657</v>
      </c>
      <c r="E308" s="367">
        <v>1</v>
      </c>
      <c r="F308" s="366"/>
      <c r="G308" s="350"/>
      <c r="H308" s="366">
        <f>E308*F308</f>
        <v>0</v>
      </c>
    </row>
    <row r="309" spans="1:8" ht="15" customHeight="1" thickBot="1">
      <c r="A309" s="364"/>
      <c r="B309" s="373"/>
      <c r="C309" s="373"/>
      <c r="D309" s="373"/>
      <c r="E309" s="388"/>
      <c r="F309" s="373"/>
      <c r="G309" s="373"/>
      <c r="H309" s="373"/>
    </row>
    <row r="310" spans="1:8" ht="27.75" customHeight="1" thickBot="1">
      <c r="A310" s="364"/>
      <c r="B310" s="323" t="s">
        <v>1169</v>
      </c>
      <c r="C310" s="365"/>
      <c r="D310" s="365"/>
      <c r="E310" s="389"/>
      <c r="F310" s="365"/>
      <c r="G310" s="365"/>
      <c r="H310" s="352">
        <f>SUM(H302:H309)</f>
        <v>0</v>
      </c>
    </row>
    <row r="311" spans="1:8" ht="18">
      <c r="A311" s="364"/>
      <c r="B311" s="323"/>
      <c r="C311" s="365"/>
      <c r="D311" s="365"/>
      <c r="E311" s="389"/>
      <c r="F311" s="365"/>
      <c r="G311" s="365"/>
      <c r="H311" s="354"/>
    </row>
    <row r="312" spans="1:8">
      <c r="A312" s="364"/>
      <c r="C312" s="314"/>
    </row>
    <row r="313" spans="1:8">
      <c r="C313" s="314"/>
    </row>
    <row r="328" spans="2:8" s="303" customFormat="1" ht="31.5" customHeight="1">
      <c r="B328" s="321"/>
      <c r="C328" s="305"/>
      <c r="D328" s="306"/>
      <c r="E328" s="307"/>
      <c r="F328" s="306"/>
      <c r="G328" s="306"/>
      <c r="H328" s="306"/>
    </row>
    <row r="384" spans="2:8" s="303" customFormat="1" ht="15" customHeight="1">
      <c r="B384" s="321"/>
      <c r="C384" s="305"/>
      <c r="D384" s="306"/>
      <c r="E384" s="307"/>
      <c r="F384" s="306"/>
      <c r="G384" s="306"/>
      <c r="H384" s="306"/>
    </row>
    <row r="385" spans="2:8" s="303" customFormat="1" ht="15" customHeight="1">
      <c r="B385" s="321"/>
      <c r="C385" s="305"/>
      <c r="D385" s="306"/>
      <c r="E385" s="307"/>
      <c r="F385" s="306"/>
      <c r="G385" s="306"/>
      <c r="H385" s="306"/>
    </row>
    <row r="386" spans="2:8" s="303" customFormat="1" ht="15" customHeight="1">
      <c r="B386" s="321"/>
      <c r="C386" s="305"/>
      <c r="D386" s="306"/>
      <c r="E386" s="307"/>
      <c r="F386" s="306"/>
      <c r="G386" s="306"/>
      <c r="H386" s="306"/>
    </row>
    <row r="387" spans="2:8" s="303" customFormat="1" ht="15" customHeight="1">
      <c r="B387" s="321"/>
      <c r="C387" s="305"/>
      <c r="D387" s="306"/>
      <c r="E387" s="307"/>
      <c r="F387" s="306"/>
      <c r="G387" s="306"/>
      <c r="H387" s="306"/>
    </row>
    <row r="388" spans="2:8" s="303" customFormat="1" ht="15" customHeight="1">
      <c r="B388" s="321"/>
      <c r="C388" s="305"/>
      <c r="D388" s="306"/>
      <c r="E388" s="307"/>
      <c r="F388" s="306"/>
      <c r="G388" s="306"/>
      <c r="H388" s="306"/>
    </row>
    <row r="396" spans="2:8" s="303" customFormat="1" ht="15.75" customHeight="1">
      <c r="B396" s="321"/>
      <c r="C396" s="305"/>
      <c r="D396" s="306"/>
      <c r="E396" s="307"/>
      <c r="F396" s="306"/>
      <c r="G396" s="306"/>
      <c r="H396" s="306"/>
    </row>
    <row r="398" spans="2:8" s="303" customFormat="1" ht="11.25" customHeight="1">
      <c r="B398" s="321"/>
      <c r="C398" s="305"/>
      <c r="D398" s="306"/>
      <c r="E398" s="307"/>
      <c r="F398" s="306"/>
      <c r="G398" s="306"/>
      <c r="H398" s="306"/>
    </row>
    <row r="400" spans="2:8" s="303" customFormat="1" ht="15" customHeight="1">
      <c r="B400" s="321"/>
      <c r="C400" s="305"/>
      <c r="D400" s="306"/>
      <c r="E400" s="307"/>
      <c r="F400" s="306"/>
      <c r="G400" s="306"/>
      <c r="H400" s="306"/>
    </row>
    <row r="402" spans="2:8" s="303" customFormat="1" ht="15" customHeight="1">
      <c r="B402" s="321"/>
      <c r="C402" s="305"/>
      <c r="D402" s="306"/>
      <c r="E402" s="307"/>
      <c r="F402" s="306"/>
      <c r="G402" s="306"/>
      <c r="H402" s="306"/>
    </row>
    <row r="403" spans="2:8" s="303" customFormat="1" ht="18" customHeight="1">
      <c r="B403" s="321"/>
      <c r="C403" s="305"/>
      <c r="D403" s="306"/>
      <c r="E403" s="307"/>
      <c r="F403" s="306"/>
      <c r="G403" s="306"/>
      <c r="H403" s="306"/>
    </row>
    <row r="404" spans="2:8" s="303" customFormat="1" ht="15" customHeight="1">
      <c r="B404" s="321"/>
      <c r="C404" s="305"/>
      <c r="D404" s="306"/>
      <c r="E404" s="307"/>
      <c r="F404" s="306"/>
      <c r="G404" s="306"/>
      <c r="H404" s="306"/>
    </row>
    <row r="405" spans="2:8" s="303" customFormat="1" ht="15" customHeight="1">
      <c r="B405" s="321"/>
      <c r="C405" s="305"/>
      <c r="D405" s="306"/>
      <c r="E405" s="307"/>
      <c r="F405" s="306"/>
      <c r="G405" s="306"/>
      <c r="H405" s="306"/>
    </row>
    <row r="406" spans="2:8" s="303" customFormat="1" ht="15.75" customHeight="1">
      <c r="B406" s="321"/>
      <c r="C406" s="305"/>
      <c r="D406" s="306"/>
      <c r="E406" s="307"/>
      <c r="F406" s="306"/>
      <c r="G406" s="306"/>
      <c r="H406" s="306"/>
    </row>
    <row r="416" spans="2:8" s="303" customFormat="1" ht="43.5" customHeight="1">
      <c r="B416" s="321"/>
      <c r="C416" s="305"/>
      <c r="D416" s="306"/>
      <c r="E416" s="307"/>
      <c r="F416" s="306"/>
      <c r="G416" s="306"/>
      <c r="H416" s="306"/>
    </row>
    <row r="450" spans="2:8" s="303" customFormat="1" ht="15.75" customHeight="1">
      <c r="B450" s="321"/>
      <c r="C450" s="305"/>
      <c r="D450" s="306"/>
      <c r="E450" s="307"/>
      <c r="F450" s="306"/>
      <c r="G450" s="306"/>
      <c r="H450" s="306"/>
    </row>
    <row r="451" spans="2:8" s="303" customFormat="1" ht="12" customHeight="1">
      <c r="B451" s="321"/>
      <c r="C451" s="305"/>
      <c r="D451" s="306"/>
      <c r="E451" s="307"/>
      <c r="F451" s="306"/>
      <c r="G451" s="306"/>
      <c r="H451" s="306"/>
    </row>
    <row r="452" spans="2:8" s="303" customFormat="1" ht="12" customHeight="1">
      <c r="B452" s="321"/>
      <c r="C452" s="305"/>
      <c r="D452" s="306"/>
      <c r="E452" s="307"/>
      <c r="F452" s="306"/>
      <c r="G452" s="306"/>
      <c r="H452" s="306"/>
    </row>
    <row r="453" spans="2:8" ht="12" customHeight="1"/>
    <row r="454" spans="2:8" ht="12" customHeight="1"/>
    <row r="455" spans="2:8" ht="12" customHeight="1"/>
    <row r="456" spans="2:8" ht="12" customHeight="1"/>
    <row r="457" spans="2:8" ht="12" customHeight="1"/>
    <row r="458" spans="2:8" ht="12" customHeight="1"/>
    <row r="459" spans="2:8" ht="42" customHeight="1"/>
    <row r="460" spans="2:8" ht="12" customHeight="1"/>
    <row r="467" spans="1:8" ht="12.75">
      <c r="A467" s="343"/>
      <c r="B467" s="344"/>
      <c r="C467" s="344"/>
      <c r="D467" s="344"/>
      <c r="E467" s="344"/>
      <c r="F467" s="344"/>
      <c r="G467" s="344"/>
      <c r="H467" s="344"/>
    </row>
    <row r="468" spans="1:8" ht="12.75">
      <c r="A468" s="343"/>
      <c r="B468" s="344"/>
      <c r="C468" s="344"/>
      <c r="D468" s="344"/>
      <c r="E468" s="344"/>
      <c r="F468" s="344"/>
      <c r="G468" s="344"/>
      <c r="H468" s="344"/>
    </row>
    <row r="469" spans="1:8" ht="12.75">
      <c r="A469" s="343"/>
      <c r="B469" s="344"/>
      <c r="C469" s="344"/>
      <c r="D469" s="344"/>
      <c r="E469" s="344"/>
      <c r="F469" s="344"/>
      <c r="G469" s="344"/>
      <c r="H469" s="344"/>
    </row>
    <row r="565" spans="1:11" s="391" customFormat="1" ht="30.75" customHeight="1">
      <c r="A565" s="303"/>
      <c r="B565" s="321"/>
      <c r="C565" s="305"/>
      <c r="D565" s="306"/>
      <c r="E565" s="307"/>
      <c r="F565" s="306"/>
      <c r="G565" s="306"/>
      <c r="H565" s="306"/>
      <c r="I565" s="344"/>
      <c r="J565" s="344"/>
      <c r="K565" s="344"/>
    </row>
    <row r="584" spans="1:11" s="391" customFormat="1" ht="12.75" customHeight="1">
      <c r="A584" s="303"/>
      <c r="B584" s="321"/>
      <c r="C584" s="305"/>
      <c r="D584" s="306"/>
      <c r="E584" s="307"/>
      <c r="F584" s="306"/>
      <c r="G584" s="306"/>
      <c r="H584" s="306"/>
      <c r="I584" s="344"/>
      <c r="J584" s="344"/>
      <c r="K584" s="344"/>
    </row>
    <row r="653" spans="1:11" s="391" customFormat="1" ht="12.75" customHeight="1">
      <c r="A653" s="303"/>
      <c r="B653" s="321"/>
      <c r="C653" s="305"/>
      <c r="D653" s="306"/>
      <c r="E653" s="307"/>
      <c r="F653" s="306"/>
      <c r="G653" s="306"/>
      <c r="H653" s="306"/>
      <c r="I653" s="344"/>
      <c r="J653" s="344"/>
      <c r="K653" s="344"/>
    </row>
    <row r="684" spans="1:11" s="391" customFormat="1" ht="12.75" customHeight="1">
      <c r="A684" s="303"/>
      <c r="B684" s="321"/>
      <c r="C684" s="305"/>
      <c r="D684" s="306"/>
      <c r="E684" s="307"/>
      <c r="F684" s="306"/>
      <c r="G684" s="306"/>
      <c r="H684" s="306"/>
      <c r="I684" s="344"/>
      <c r="J684" s="344"/>
      <c r="K684" s="344"/>
    </row>
    <row r="723" spans="1:9" ht="12.75">
      <c r="A723" s="343"/>
      <c r="B723" s="344"/>
      <c r="C723" s="344"/>
      <c r="D723" s="344"/>
      <c r="E723" s="344"/>
      <c r="F723" s="344"/>
      <c r="G723" s="344"/>
      <c r="H723" s="344"/>
    </row>
    <row r="727" spans="1:9" ht="12.75">
      <c r="A727" s="343"/>
      <c r="B727" s="344"/>
      <c r="C727" s="344"/>
      <c r="D727" s="344"/>
      <c r="E727" s="344"/>
      <c r="F727" s="344"/>
      <c r="G727" s="344"/>
      <c r="H727" s="344"/>
    </row>
    <row r="729" spans="1:9">
      <c r="I729" s="392"/>
    </row>
    <row r="862" spans="1:9" s="393" customFormat="1">
      <c r="A862" s="303"/>
      <c r="B862" s="321"/>
      <c r="C862" s="305"/>
      <c r="D862" s="306"/>
      <c r="E862" s="307"/>
      <c r="F862" s="306"/>
      <c r="G862" s="306"/>
      <c r="H862" s="306"/>
      <c r="I862" s="344"/>
    </row>
    <row r="863" spans="1:9" s="393" customFormat="1">
      <c r="A863" s="303"/>
      <c r="B863" s="321"/>
      <c r="C863" s="305"/>
      <c r="D863" s="306"/>
      <c r="E863" s="307"/>
      <c r="F863" s="306"/>
      <c r="G863" s="306"/>
      <c r="H863" s="306"/>
      <c r="I863" s="344"/>
    </row>
    <row r="866" spans="9:9">
      <c r="I866" s="393"/>
    </row>
    <row r="867" spans="9:9">
      <c r="I867" s="393"/>
    </row>
  </sheetData>
  <mergeCells count="14">
    <mergeCell ref="A147:H147"/>
    <mergeCell ref="A148:H148"/>
    <mergeCell ref="A65:H65"/>
    <mergeCell ref="A66:H66"/>
    <mergeCell ref="A67:H67"/>
    <mergeCell ref="A68:H68"/>
    <mergeCell ref="A145:H145"/>
    <mergeCell ref="A146:H146"/>
    <mergeCell ref="A64:H64"/>
    <mergeCell ref="B6:I6"/>
    <mergeCell ref="A60:H60"/>
    <mergeCell ref="A61:H61"/>
    <mergeCell ref="A62:H62"/>
    <mergeCell ref="A63:H63"/>
  </mergeCells>
  <pageMargins left="0.90551181102362199" right="0.51181102362204722" top="0.74803149606299213" bottom="0.74803149606299213" header="0.31496062992125984" footer="0.31496062992125984"/>
  <pageSetup paperSize="9" scale="93" orientation="portrait" horizontalDpi="4294967293" verticalDpi="4294967293" r:id="rId1"/>
  <headerFooter alignWithMargins="0">
    <oddHeader xml:space="preserve">&amp;C&amp;"Arial,Navadno"&amp;9DU Polzela-dozidava; PPO-ZU-GRADBENA DELA; št. načrta 6683
 PZI&amp;"Arial Narrow,Navadno"&amp;8
</oddHeader>
    <oddFooter>&amp;CStran &amp;P&amp;R&amp;D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F54B-FEB2-40B6-9803-E9DD4EFB202E}">
  <sheetPr>
    <tabColor rgb="FFFF0000"/>
  </sheetPr>
  <dimension ref="A1:G355"/>
  <sheetViews>
    <sheetView view="pageBreakPreview" topLeftCell="A16" zoomScale="85" zoomScaleNormal="85" zoomScaleSheetLayoutView="85" workbookViewId="0">
      <selection activeCell="N33" sqref="N33"/>
    </sheetView>
  </sheetViews>
  <sheetFormatPr defaultRowHeight="13.5"/>
  <cols>
    <col min="1" max="4" width="9.140625" style="1006"/>
    <col min="5" max="5" width="33.7109375" style="1006" customWidth="1"/>
    <col min="6" max="6" width="17.140625" style="1006" bestFit="1" customWidth="1"/>
    <col min="7" max="16384" width="9.140625" style="1006"/>
  </cols>
  <sheetData>
    <row r="1" spans="1:7" ht="15.75">
      <c r="A1" s="1026"/>
      <c r="B1" s="1028" t="s">
        <v>1181</v>
      </c>
      <c r="C1" s="1026"/>
      <c r="D1" s="1026"/>
      <c r="E1" s="1026"/>
      <c r="F1" s="1026"/>
      <c r="G1" s="1026"/>
    </row>
    <row r="2" spans="1:7" ht="15.75">
      <c r="A2" s="1026"/>
      <c r="B2" s="1029" t="s">
        <v>1182</v>
      </c>
      <c r="C2" s="1026"/>
      <c r="D2" s="1026"/>
      <c r="E2" s="1026"/>
      <c r="F2" s="1026"/>
      <c r="G2" s="1026"/>
    </row>
    <row r="3" spans="1:7" ht="15.75">
      <c r="A3" s="1026"/>
      <c r="B3" s="1028" t="s">
        <v>1183</v>
      </c>
      <c r="C3" s="1026"/>
      <c r="D3" s="1026"/>
      <c r="E3" s="1026"/>
      <c r="F3" s="1026"/>
      <c r="G3" s="1026"/>
    </row>
    <row r="4" spans="1:7" ht="15.75">
      <c r="A4" s="1026"/>
      <c r="B4" s="1028" t="s">
        <v>1184</v>
      </c>
      <c r="C4" s="1026"/>
      <c r="D4" s="1027"/>
      <c r="E4" s="1026"/>
      <c r="F4" s="1026"/>
      <c r="G4" s="1026"/>
    </row>
    <row r="8" spans="1:7" ht="15.75">
      <c r="A8" s="1013"/>
      <c r="B8" s="1014" t="s">
        <v>1185</v>
      </c>
      <c r="C8" s="1014"/>
      <c r="D8" s="1009"/>
      <c r="E8" s="1009"/>
      <c r="F8" s="1009"/>
      <c r="G8" s="1009"/>
    </row>
    <row r="9" spans="1:7" ht="15.75">
      <c r="A9" s="1013"/>
      <c r="B9" s="1008"/>
      <c r="C9" s="1008"/>
      <c r="D9" s="1009"/>
      <c r="E9" s="1009"/>
      <c r="F9" s="1009"/>
      <c r="G9" s="1009"/>
    </row>
    <row r="10" spans="1:7" ht="15.75">
      <c r="A10" s="1013"/>
      <c r="B10" s="1008"/>
      <c r="C10" s="1008"/>
      <c r="D10" s="1009"/>
      <c r="E10" s="1009"/>
      <c r="F10" s="1009"/>
      <c r="G10" s="1009"/>
    </row>
    <row r="11" spans="1:7" ht="36.75" customHeight="1">
      <c r="A11" s="1013"/>
      <c r="B11" s="1022" t="s">
        <v>1186</v>
      </c>
      <c r="C11" s="1008"/>
      <c r="D11" s="1285" t="s">
        <v>6</v>
      </c>
      <c r="E11" s="1286"/>
      <c r="F11" s="1286"/>
      <c r="G11" s="1009"/>
    </row>
    <row r="12" spans="1:7" ht="15.75">
      <c r="A12" s="1013"/>
      <c r="B12" s="1018"/>
      <c r="C12" s="1008"/>
      <c r="D12" s="1025"/>
      <c r="E12" s="1009"/>
      <c r="F12" s="1009"/>
      <c r="G12" s="1009"/>
    </row>
    <row r="13" spans="1:7" ht="15.75">
      <c r="A13" s="1013"/>
      <c r="B13" s="1018"/>
      <c r="C13" s="1008"/>
      <c r="D13" s="1009"/>
      <c r="E13" s="1009"/>
      <c r="F13" s="1009"/>
      <c r="G13" s="1009"/>
    </row>
    <row r="14" spans="1:7" ht="15.75">
      <c r="A14" s="1013"/>
      <c r="B14" s="1018" t="s">
        <v>1187</v>
      </c>
      <c r="C14" s="1008"/>
      <c r="D14" s="1024" t="s">
        <v>2</v>
      </c>
      <c r="E14" s="1009"/>
      <c r="F14" s="1009"/>
      <c r="G14" s="1009"/>
    </row>
    <row r="15" spans="1:7" ht="15.75">
      <c r="A15" s="1013"/>
      <c r="B15" s="1018"/>
      <c r="C15" s="1008"/>
      <c r="D15" s="1024" t="s">
        <v>3</v>
      </c>
      <c r="E15" s="1009"/>
      <c r="F15" s="1009"/>
      <c r="G15" s="1009"/>
    </row>
    <row r="16" spans="1:7" ht="15.75">
      <c r="A16" s="1013"/>
      <c r="B16" s="1018"/>
      <c r="C16" s="1008"/>
      <c r="D16" s="1023" t="s">
        <v>1188</v>
      </c>
      <c r="E16" s="1009"/>
      <c r="F16" s="1009"/>
      <c r="G16" s="1009"/>
    </row>
    <row r="17" spans="1:7" ht="15.75">
      <c r="A17" s="1013"/>
      <c r="B17" s="1018"/>
      <c r="C17" s="1008"/>
      <c r="D17" s="1023"/>
      <c r="E17" s="1009"/>
      <c r="F17" s="1009"/>
      <c r="G17" s="1009"/>
    </row>
    <row r="18" spans="1:7" ht="15.75">
      <c r="A18" s="1013"/>
      <c r="B18" s="1018" t="s">
        <v>1189</v>
      </c>
      <c r="C18" s="1008"/>
      <c r="E18" s="1008" t="s">
        <v>1190</v>
      </c>
      <c r="F18" s="1009"/>
      <c r="G18" s="1009"/>
    </row>
    <row r="19" spans="1:7" ht="15.75">
      <c r="A19" s="1013"/>
      <c r="B19" s="1018"/>
      <c r="C19" s="1008"/>
      <c r="D19" s="1008"/>
      <c r="E19" s="1009"/>
      <c r="F19" s="1009"/>
      <c r="G19" s="1009"/>
    </row>
    <row r="20" spans="1:7" ht="15.75">
      <c r="A20" s="1013"/>
      <c r="B20" s="1018" t="s">
        <v>1191</v>
      </c>
      <c r="C20" s="1008"/>
      <c r="E20" s="1008" t="s">
        <v>1192</v>
      </c>
      <c r="F20" s="1009"/>
      <c r="G20" s="1009"/>
    </row>
    <row r="21" spans="1:7" ht="15.75">
      <c r="A21" s="1013"/>
      <c r="B21" s="1008"/>
      <c r="C21" s="1008"/>
      <c r="D21" s="1009"/>
      <c r="E21" s="1009"/>
      <c r="F21" s="1007"/>
      <c r="G21" s="1007"/>
    </row>
    <row r="22" spans="1:7" ht="15.75">
      <c r="A22" s="1013"/>
      <c r="B22" s="1014" t="s">
        <v>1193</v>
      </c>
      <c r="C22" s="1014"/>
      <c r="D22" s="1009"/>
      <c r="E22" s="1009"/>
      <c r="F22" s="1007"/>
      <c r="G22" s="1007"/>
    </row>
    <row r="23" spans="1:7" ht="15.75">
      <c r="A23" s="1013"/>
      <c r="B23" s="1018"/>
      <c r="C23" s="1018"/>
      <c r="D23" s="1009"/>
      <c r="E23" s="1009"/>
      <c r="F23" s="1007"/>
      <c r="G23" s="1007"/>
    </row>
    <row r="24" spans="1:7" ht="15.75">
      <c r="A24" s="1013"/>
      <c r="B24" s="1018"/>
      <c r="C24" s="1018"/>
      <c r="D24" s="1009"/>
      <c r="E24" s="1009"/>
      <c r="F24" s="1007"/>
      <c r="G24" s="1007"/>
    </row>
    <row r="25" spans="1:7" ht="15.75">
      <c r="A25" s="1013"/>
      <c r="B25" s="1022" t="s">
        <v>1194</v>
      </c>
      <c r="C25" s="1018"/>
      <c r="E25" s="1009"/>
      <c r="F25" s="1017">
        <f>'EI_A-RAZSVETLJAVA'!E45</f>
        <v>0</v>
      </c>
      <c r="G25" s="1007"/>
    </row>
    <row r="26" spans="1:7" ht="15.75">
      <c r="A26" s="1012"/>
      <c r="B26" s="1011"/>
      <c r="C26" s="1011"/>
      <c r="D26" s="1017"/>
      <c r="E26" s="1009"/>
      <c r="F26" s="1007"/>
      <c r="G26" s="1007"/>
    </row>
    <row r="27" spans="1:7" ht="15.75">
      <c r="A27" s="1013"/>
      <c r="B27" s="1018" t="s">
        <v>1195</v>
      </c>
      <c r="C27" s="1018"/>
      <c r="E27" s="1009"/>
      <c r="F27" s="1017">
        <f>'EI_B-INŠTALACIJA MOČI'!E242</f>
        <v>0</v>
      </c>
      <c r="G27" s="1007"/>
    </row>
    <row r="28" spans="1:7" ht="15.75">
      <c r="A28" s="1012"/>
      <c r="B28" s="1011"/>
      <c r="C28" s="1011"/>
      <c r="D28" s="1017"/>
      <c r="E28" s="1009"/>
      <c r="F28" s="1007"/>
      <c r="G28" s="1007"/>
    </row>
    <row r="29" spans="1:7" ht="15.75">
      <c r="A29" s="1013"/>
      <c r="B29" s="1018" t="s">
        <v>1196</v>
      </c>
      <c r="C29" s="1018"/>
      <c r="E29" s="1009"/>
      <c r="F29" s="1017">
        <f>'EI_C-UNIVERZALNO OŽIČENJE'!E63</f>
        <v>0</v>
      </c>
      <c r="G29" s="1007"/>
    </row>
    <row r="30" spans="1:7" ht="15.75">
      <c r="A30" s="1012"/>
      <c r="B30" s="1011"/>
      <c r="C30" s="1011"/>
      <c r="D30" s="1017"/>
      <c r="E30" s="1009"/>
      <c r="F30" s="1007"/>
      <c r="G30" s="1007"/>
    </row>
    <row r="31" spans="1:7" ht="15.75">
      <c r="A31" s="1013"/>
      <c r="B31" s="1018" t="s">
        <v>1197</v>
      </c>
      <c r="C31" s="1018"/>
      <c r="E31" s="1009"/>
      <c r="F31" s="1336">
        <f>'D- TV,R'!E35</f>
        <v>0</v>
      </c>
      <c r="G31" s="1007"/>
    </row>
    <row r="32" spans="1:7" ht="15.75">
      <c r="A32" s="1012"/>
      <c r="B32" s="1011"/>
      <c r="C32" s="1011"/>
      <c r="D32" s="1017"/>
      <c r="E32" s="1009"/>
      <c r="F32" s="1007"/>
      <c r="G32" s="1007"/>
    </row>
    <row r="33" spans="1:7" ht="15.75">
      <c r="A33" s="1013"/>
      <c r="B33" s="1018" t="s">
        <v>1198</v>
      </c>
      <c r="C33" s="1018"/>
      <c r="E33" s="1009"/>
      <c r="F33" s="1017">
        <f>'E-RAZDELILNE OMARE'!E206</f>
        <v>0</v>
      </c>
      <c r="G33" s="1007"/>
    </row>
    <row r="34" spans="1:7" ht="15.75">
      <c r="A34" s="1012"/>
      <c r="B34" s="1011"/>
      <c r="C34" s="1011"/>
      <c r="D34" s="1017"/>
      <c r="E34" s="1009"/>
      <c r="F34" s="1007"/>
      <c r="G34" s="1007"/>
    </row>
    <row r="35" spans="1:7" ht="15.75">
      <c r="A35" s="1013"/>
      <c r="B35" s="1018" t="s">
        <v>1199</v>
      </c>
      <c r="C35" s="1018"/>
      <c r="E35" s="1009"/>
      <c r="F35" s="1017">
        <f>'F-SESTRSKI KLIC'!E86</f>
        <v>0</v>
      </c>
      <c r="G35" s="1007"/>
    </row>
    <row r="36" spans="1:7" ht="15.75">
      <c r="A36" s="1012"/>
      <c r="B36" s="1011"/>
      <c r="C36" s="1011"/>
      <c r="D36" s="1017"/>
      <c r="E36" s="1009"/>
      <c r="F36" s="1007"/>
      <c r="G36" s="1007"/>
    </row>
    <row r="37" spans="1:7" ht="15.75">
      <c r="A37" s="1013"/>
      <c r="B37" s="1018" t="s">
        <v>1200</v>
      </c>
      <c r="C37" s="1018"/>
      <c r="E37" s="1009"/>
      <c r="F37" s="1017">
        <f>'G-AJP'!E88</f>
        <v>0</v>
      </c>
      <c r="G37" s="1009"/>
    </row>
    <row r="38" spans="1:7" ht="15.75">
      <c r="A38" s="1013"/>
      <c r="B38" s="1018"/>
      <c r="C38" s="1018"/>
      <c r="E38" s="1009"/>
      <c r="F38" s="1017"/>
      <c r="G38" s="1009"/>
    </row>
    <row r="39" spans="1:7" ht="15.75">
      <c r="A39" s="1013"/>
      <c r="B39" s="1018" t="s">
        <v>1201</v>
      </c>
      <c r="C39" s="1018"/>
      <c r="E39" s="1009"/>
      <c r="F39" s="1017">
        <f>'H-STRELOVOD IN OZEMLJITVE'!E65</f>
        <v>0</v>
      </c>
      <c r="G39" s="1009"/>
    </row>
    <row r="40" spans="1:7" ht="15.75">
      <c r="A40" s="1013"/>
      <c r="B40" s="1018"/>
      <c r="C40" s="1018"/>
      <c r="E40" s="1009"/>
      <c r="F40" s="1017"/>
      <c r="G40" s="1009"/>
    </row>
    <row r="41" spans="1:7" ht="15.75">
      <c r="A41" s="1013"/>
      <c r="B41" s="1018" t="s">
        <v>1202</v>
      </c>
      <c r="C41" s="1018"/>
      <c r="E41" s="1009"/>
      <c r="F41" s="1017">
        <f>'I-OGREVANJE ŽLEBOV'!E23</f>
        <v>0</v>
      </c>
      <c r="G41" s="1009"/>
    </row>
    <row r="42" spans="1:7" ht="15.75">
      <c r="A42" s="1012"/>
      <c r="B42" s="1011"/>
      <c r="C42" s="1011"/>
      <c r="E42" s="1009"/>
      <c r="F42" s="1017"/>
      <c r="G42" s="1009"/>
    </row>
    <row r="43" spans="1:7" ht="15.75">
      <c r="A43" s="1013"/>
      <c r="B43" s="1018" t="s">
        <v>1203</v>
      </c>
      <c r="C43" s="1018"/>
      <c r="E43" s="1009"/>
      <c r="F43" s="1017">
        <f>'J-GRADBENA DELA'!E38</f>
        <v>0</v>
      </c>
      <c r="G43" s="1009"/>
    </row>
    <row r="44" spans="1:7" ht="15.75">
      <c r="A44" s="1012"/>
      <c r="B44" s="1011"/>
      <c r="C44" s="1011"/>
      <c r="E44" s="1009"/>
      <c r="F44" s="1017"/>
      <c r="G44" s="1009"/>
    </row>
    <row r="45" spans="1:7" ht="15.75">
      <c r="A45" s="1013"/>
      <c r="B45" s="1018" t="s">
        <v>1204</v>
      </c>
      <c r="C45" s="1018"/>
      <c r="E45" s="1009"/>
      <c r="F45" s="1017">
        <f>'K-VIDEO-NADZORNI SISTEM'!E59</f>
        <v>0</v>
      </c>
      <c r="G45" s="1009"/>
    </row>
    <row r="46" spans="1:7" ht="15.75">
      <c r="A46" s="1012"/>
      <c r="B46" s="1011"/>
      <c r="C46" s="1011"/>
      <c r="E46" s="1009"/>
      <c r="F46" s="1017"/>
      <c r="G46" s="1009"/>
    </row>
    <row r="47" spans="1:7" ht="15.75">
      <c r="A47" s="1013"/>
      <c r="B47" s="1018" t="s">
        <v>1205</v>
      </c>
      <c r="C47" s="1018"/>
      <c r="E47" s="1009"/>
      <c r="F47" s="1017">
        <f>'L-PRISTOPNA KONTROLA'!E71</f>
        <v>0</v>
      </c>
      <c r="G47" s="1009"/>
    </row>
    <row r="48" spans="1:7" ht="15.75">
      <c r="A48" s="1012"/>
      <c r="B48" s="1011"/>
      <c r="C48" s="1011"/>
      <c r="E48" s="1009"/>
      <c r="F48" s="1017"/>
      <c r="G48" s="1009"/>
    </row>
    <row r="49" spans="1:7" ht="15.75">
      <c r="A49" s="1013"/>
      <c r="B49" s="1018" t="s">
        <v>1206</v>
      </c>
      <c r="C49" s="1018"/>
      <c r="E49" s="1009"/>
      <c r="F49" s="1017">
        <f>'M-DODATNI STROŠKI'!E28</f>
        <v>0</v>
      </c>
      <c r="G49" s="1009"/>
    </row>
    <row r="50" spans="1:7" ht="15.75">
      <c r="A50" s="1013"/>
      <c r="B50" s="1018"/>
      <c r="C50" s="1018"/>
      <c r="E50" s="1009"/>
      <c r="F50" s="1017"/>
      <c r="G50" s="1009"/>
    </row>
    <row r="51" spans="1:7" ht="15.75">
      <c r="A51" s="1013"/>
      <c r="B51" s="1018" t="s">
        <v>1207</v>
      </c>
      <c r="C51" s="1018"/>
      <c r="E51" s="1009"/>
      <c r="F51" s="1017">
        <f>'N-DVIGALO'!E14</f>
        <v>0</v>
      </c>
      <c r="G51" s="1009"/>
    </row>
    <row r="52" spans="1:7" ht="15.75">
      <c r="A52" s="1012"/>
      <c r="B52" s="1011"/>
      <c r="C52" s="1011"/>
      <c r="E52" s="1009"/>
      <c r="F52" s="1017"/>
      <c r="G52" s="1009"/>
    </row>
    <row r="53" spans="1:7" ht="15.75">
      <c r="A53" s="1013"/>
      <c r="B53" s="1018"/>
      <c r="C53" s="1018"/>
      <c r="E53" s="1009"/>
      <c r="F53" s="1017"/>
      <c r="G53" s="1009"/>
    </row>
    <row r="54" spans="1:7" ht="16.5" thickBot="1">
      <c r="A54" s="1013"/>
      <c r="B54" s="1021" t="s">
        <v>3419</v>
      </c>
      <c r="C54" s="1020"/>
      <c r="D54" s="1020"/>
      <c r="E54" s="1020"/>
      <c r="F54" s="1019">
        <f>SUM(F25:F53)</f>
        <v>0</v>
      </c>
      <c r="G54" s="1009"/>
    </row>
    <row r="55" spans="1:7" ht="16.5" thickTop="1">
      <c r="A55" s="1013"/>
      <c r="B55" s="1018"/>
      <c r="C55" s="1018"/>
      <c r="E55" s="1009"/>
      <c r="F55" s="1017"/>
      <c r="G55" s="1009"/>
    </row>
    <row r="56" spans="1:7" ht="15.75">
      <c r="A56" s="1013"/>
      <c r="B56" s="1016"/>
      <c r="C56" s="1016"/>
      <c r="D56" s="1016"/>
      <c r="E56" s="1007"/>
      <c r="F56" s="1007"/>
      <c r="G56" s="1007"/>
    </row>
    <row r="57" spans="1:7" ht="15.75">
      <c r="A57" s="1013"/>
      <c r="B57" s="1016"/>
      <c r="C57" s="1016"/>
      <c r="D57" s="1016"/>
      <c r="E57" s="1007"/>
      <c r="F57" s="1007"/>
      <c r="G57" s="1007"/>
    </row>
    <row r="58" spans="1:7" ht="15.75">
      <c r="A58" s="1013"/>
      <c r="B58" s="1016"/>
      <c r="C58" s="1016"/>
      <c r="D58" s="1016"/>
      <c r="E58" s="1007"/>
      <c r="F58" s="1007"/>
      <c r="G58" s="1007"/>
    </row>
    <row r="59" spans="1:7" ht="15.75">
      <c r="A59" s="1013"/>
      <c r="B59" s="1016"/>
      <c r="C59" s="1016"/>
      <c r="D59" s="1016"/>
      <c r="E59" s="1007"/>
      <c r="F59" s="1007"/>
      <c r="G59" s="1007"/>
    </row>
    <row r="60" spans="1:7" ht="15.75">
      <c r="A60" s="1013"/>
      <c r="B60" s="1016"/>
      <c r="C60" s="1016"/>
      <c r="D60" s="1016"/>
      <c r="E60" s="1007"/>
      <c r="F60" s="1007"/>
      <c r="G60" s="1007"/>
    </row>
    <row r="61" spans="1:7" ht="15.75">
      <c r="A61" s="1013"/>
      <c r="B61" s="1016"/>
      <c r="C61" s="1016"/>
      <c r="D61" s="1016"/>
      <c r="E61" s="1007"/>
      <c r="F61" s="1007"/>
      <c r="G61" s="1007"/>
    </row>
    <row r="62" spans="1:7" ht="15.75">
      <c r="A62" s="1013"/>
      <c r="B62" s="1016"/>
      <c r="C62" s="1016"/>
      <c r="D62" s="1016"/>
      <c r="E62" s="1007"/>
      <c r="F62" s="1007"/>
      <c r="G62" s="1007"/>
    </row>
    <row r="63" spans="1:7" ht="15.75">
      <c r="A63" s="1013"/>
      <c r="B63" s="1011"/>
      <c r="C63" s="1011"/>
      <c r="D63" s="1009"/>
      <c r="E63" s="1007"/>
      <c r="F63" s="1007"/>
      <c r="G63" s="1007"/>
    </row>
    <row r="64" spans="1:7" ht="15.75">
      <c r="A64" s="1012"/>
      <c r="B64" s="1014"/>
      <c r="C64" s="1014"/>
      <c r="D64" s="1009"/>
      <c r="E64" s="1007"/>
      <c r="F64" s="1007"/>
      <c r="G64" s="1007"/>
    </row>
    <row r="65" spans="1:7" ht="15.75">
      <c r="A65" s="1012"/>
      <c r="B65" s="1011"/>
      <c r="C65" s="1011"/>
      <c r="D65" s="1009"/>
      <c r="E65" s="1007"/>
      <c r="F65" s="1007"/>
      <c r="G65" s="1007"/>
    </row>
    <row r="66" spans="1:7" ht="15.75">
      <c r="A66" s="1012"/>
      <c r="B66" s="1011"/>
      <c r="C66" s="1011"/>
      <c r="D66" s="1009"/>
      <c r="E66" s="1007"/>
      <c r="F66" s="1007"/>
      <c r="G66" s="1007"/>
    </row>
    <row r="67" spans="1:7" ht="15.75">
      <c r="A67" s="1012"/>
      <c r="B67" s="1011"/>
      <c r="C67" s="1011"/>
      <c r="D67" s="1009"/>
      <c r="E67" s="1007"/>
      <c r="F67" s="1007"/>
      <c r="G67" s="1007"/>
    </row>
    <row r="68" spans="1:7" ht="15.75">
      <c r="A68" s="1012"/>
      <c r="B68" s="1015"/>
      <c r="C68" s="1011"/>
      <c r="D68" s="1009"/>
      <c r="E68" s="1007"/>
      <c r="F68" s="1007"/>
      <c r="G68" s="1007"/>
    </row>
    <row r="69" spans="1:7" ht="15.75">
      <c r="A69" s="1012"/>
      <c r="B69" s="1011"/>
      <c r="C69" s="1011"/>
      <c r="D69" s="1009"/>
      <c r="E69" s="1007"/>
      <c r="F69" s="1007"/>
      <c r="G69" s="1007"/>
    </row>
    <row r="70" spans="1:7" ht="15.75">
      <c r="A70" s="1012"/>
      <c r="B70" s="1011"/>
      <c r="C70" s="1011"/>
      <c r="D70" s="1009"/>
      <c r="E70" s="1007"/>
      <c r="F70" s="1007"/>
      <c r="G70" s="1007"/>
    </row>
    <row r="71" spans="1:7" ht="15.75">
      <c r="A71" s="1012"/>
      <c r="B71" s="1011"/>
      <c r="C71" s="1011"/>
      <c r="D71" s="1009"/>
      <c r="E71" s="1007"/>
      <c r="F71" s="1007"/>
      <c r="G71" s="1007"/>
    </row>
    <row r="72" spans="1:7" ht="15.75">
      <c r="A72" s="1012"/>
      <c r="B72" s="1011"/>
      <c r="C72" s="1011"/>
      <c r="D72" s="1009"/>
      <c r="E72" s="1007"/>
      <c r="F72" s="1007"/>
      <c r="G72" s="1007"/>
    </row>
    <row r="73" spans="1:7" ht="15.75">
      <c r="A73" s="1012"/>
      <c r="B73" s="1011"/>
      <c r="C73" s="1011"/>
      <c r="D73" s="1009"/>
      <c r="E73" s="1007"/>
      <c r="F73" s="1007"/>
      <c r="G73" s="1007"/>
    </row>
    <row r="74" spans="1:7" ht="15.75">
      <c r="A74" s="1012"/>
      <c r="B74" s="1011"/>
      <c r="C74" s="1011"/>
      <c r="D74" s="1009"/>
      <c r="E74" s="1007"/>
      <c r="F74" s="1007"/>
      <c r="G74" s="1007"/>
    </row>
    <row r="75" spans="1:7" ht="15.75">
      <c r="A75" s="1012"/>
      <c r="B75" s="1011"/>
      <c r="C75" s="1011"/>
      <c r="D75" s="1009"/>
      <c r="E75" s="1007"/>
      <c r="F75" s="1007"/>
      <c r="G75" s="1007"/>
    </row>
    <row r="76" spans="1:7" ht="15.75">
      <c r="A76" s="1012"/>
      <c r="B76" s="1011"/>
      <c r="C76" s="1011"/>
      <c r="D76" s="1009"/>
      <c r="E76" s="1007"/>
      <c r="F76" s="1007"/>
      <c r="G76" s="1007"/>
    </row>
    <row r="77" spans="1:7" ht="15.75">
      <c r="A77" s="1012"/>
      <c r="B77" s="1011"/>
      <c r="C77" s="1011"/>
      <c r="D77" s="1009"/>
      <c r="E77" s="1007"/>
      <c r="F77" s="1007"/>
      <c r="G77" s="1007"/>
    </row>
    <row r="78" spans="1:7" ht="15.75">
      <c r="A78" s="1013"/>
      <c r="B78" s="1011"/>
      <c r="C78" s="1011"/>
      <c r="D78" s="1009"/>
      <c r="E78" s="1007"/>
      <c r="F78" s="1007"/>
      <c r="G78" s="1007"/>
    </row>
    <row r="79" spans="1:7" ht="15.75">
      <c r="A79" s="1013"/>
      <c r="B79" s="1011"/>
      <c r="C79" s="1011"/>
      <c r="D79" s="1009"/>
      <c r="E79" s="1007"/>
      <c r="F79" s="1007"/>
      <c r="G79" s="1007"/>
    </row>
    <row r="80" spans="1:7" ht="15.75">
      <c r="A80" s="1013"/>
      <c r="B80" s="1011"/>
      <c r="C80" s="1011"/>
      <c r="D80" s="1009"/>
      <c r="E80" s="1007"/>
      <c r="F80" s="1007"/>
      <c r="G80" s="1007"/>
    </row>
    <row r="81" spans="1:7" ht="15.75">
      <c r="A81" s="1012"/>
      <c r="B81" s="1014"/>
      <c r="C81" s="1014"/>
      <c r="D81" s="1009"/>
      <c r="E81" s="1007"/>
      <c r="F81" s="1007"/>
      <c r="G81" s="1007"/>
    </row>
    <row r="82" spans="1:7" ht="15.75">
      <c r="A82" s="1012"/>
      <c r="B82" s="1011"/>
      <c r="C82" s="1011"/>
      <c r="D82" s="1009"/>
      <c r="E82" s="1007"/>
      <c r="F82" s="1007"/>
      <c r="G82" s="1007"/>
    </row>
    <row r="83" spans="1:7" ht="15.75">
      <c r="A83" s="1012"/>
      <c r="B83" s="1011"/>
      <c r="C83" s="1011"/>
      <c r="D83" s="1009"/>
      <c r="E83" s="1007"/>
      <c r="F83" s="1007"/>
      <c r="G83" s="1007"/>
    </row>
    <row r="84" spans="1:7" ht="15.75">
      <c r="A84" s="1012"/>
      <c r="B84" s="1011"/>
      <c r="C84" s="1011"/>
      <c r="D84" s="1009"/>
      <c r="E84" s="1007"/>
      <c r="F84" s="1007"/>
      <c r="G84" s="1007"/>
    </row>
    <row r="85" spans="1:7" ht="15.75">
      <c r="A85" s="1012"/>
      <c r="B85" s="1011"/>
      <c r="C85" s="1011"/>
      <c r="D85" s="1009"/>
      <c r="E85" s="1007"/>
      <c r="F85" s="1007"/>
      <c r="G85" s="1007"/>
    </row>
    <row r="86" spans="1:7" ht="15.75">
      <c r="A86" s="1012"/>
      <c r="B86" s="1011"/>
      <c r="C86" s="1011"/>
      <c r="D86" s="1009"/>
      <c r="E86" s="1007"/>
      <c r="F86" s="1007"/>
      <c r="G86" s="1007"/>
    </row>
    <row r="87" spans="1:7" ht="15.75">
      <c r="A87" s="1013"/>
      <c r="B87" s="1008"/>
      <c r="C87" s="1011"/>
      <c r="D87" s="1009"/>
      <c r="E87" s="1007"/>
      <c r="F87" s="1007"/>
      <c r="G87" s="1007"/>
    </row>
    <row r="88" spans="1:7" ht="15.75">
      <c r="A88" s="1012"/>
      <c r="B88" s="1011"/>
      <c r="C88" s="1011"/>
      <c r="D88" s="1009"/>
      <c r="E88" s="1007"/>
      <c r="F88" s="1007"/>
      <c r="G88" s="1007"/>
    </row>
    <row r="89" spans="1:7" ht="15.75">
      <c r="A89" s="1013"/>
      <c r="B89" s="1008"/>
      <c r="C89" s="1008"/>
      <c r="D89" s="1009"/>
      <c r="E89" s="1007"/>
      <c r="F89" s="1007"/>
      <c r="G89" s="1007"/>
    </row>
    <row r="90" spans="1:7" ht="15.75">
      <c r="A90" s="1012"/>
      <c r="B90" s="1011"/>
      <c r="C90" s="1011"/>
      <c r="D90" s="1009"/>
      <c r="E90" s="1007"/>
      <c r="F90" s="1007"/>
      <c r="G90" s="1007"/>
    </row>
    <row r="91" spans="1:7" ht="15.75">
      <c r="A91" s="1010"/>
      <c r="B91" s="1008"/>
      <c r="C91" s="1008"/>
      <c r="D91" s="1009"/>
      <c r="E91" s="1007"/>
      <c r="F91" s="1007"/>
      <c r="G91" s="1007"/>
    </row>
    <row r="92" spans="1:7" ht="15.75">
      <c r="A92" s="1012"/>
      <c r="B92" s="1011"/>
      <c r="C92" s="1011"/>
      <c r="D92" s="1009"/>
      <c r="E92" s="1007"/>
      <c r="F92" s="1007"/>
      <c r="G92" s="1007"/>
    </row>
    <row r="93" spans="1:7" ht="15.75">
      <c r="A93" s="1010"/>
      <c r="B93" s="1008"/>
      <c r="C93" s="1008"/>
      <c r="D93" s="1009"/>
      <c r="E93" s="1007"/>
      <c r="F93" s="1007"/>
      <c r="G93" s="1007"/>
    </row>
    <row r="94" spans="1:7" ht="15.75">
      <c r="A94" s="1012"/>
      <c r="B94" s="1011"/>
      <c r="C94" s="1011"/>
      <c r="D94" s="1009"/>
      <c r="E94" s="1007"/>
      <c r="F94" s="1007"/>
      <c r="G94" s="1007"/>
    </row>
    <row r="95" spans="1:7" ht="15.75">
      <c r="A95" s="1010"/>
      <c r="B95" s="1008"/>
      <c r="C95" s="1008"/>
      <c r="D95" s="1009"/>
      <c r="E95" s="1007"/>
      <c r="F95" s="1007"/>
      <c r="G95" s="1007"/>
    </row>
    <row r="96" spans="1:7" ht="15.75">
      <c r="A96" s="1012"/>
      <c r="B96" s="1011"/>
      <c r="C96" s="1011"/>
      <c r="D96" s="1009"/>
      <c r="E96" s="1007"/>
      <c r="F96" s="1007"/>
      <c r="G96" s="1007"/>
    </row>
    <row r="97" spans="1:7" ht="15.75">
      <c r="A97" s="1010"/>
      <c r="B97" s="1008"/>
      <c r="C97" s="1008"/>
      <c r="D97" s="1009"/>
      <c r="E97" s="1007"/>
      <c r="F97" s="1007"/>
      <c r="G97" s="1007"/>
    </row>
    <row r="98" spans="1:7" ht="15.75">
      <c r="A98" s="1009"/>
      <c r="B98" s="1008"/>
      <c r="C98" s="1008"/>
      <c r="D98" s="1009"/>
      <c r="E98" s="1007"/>
      <c r="F98" s="1007"/>
      <c r="G98" s="1007"/>
    </row>
    <row r="99" spans="1:7" ht="15.75">
      <c r="A99" s="1009"/>
      <c r="B99" s="1008"/>
      <c r="C99" s="1008"/>
      <c r="D99" s="1009"/>
      <c r="E99" s="1007"/>
      <c r="F99" s="1007"/>
      <c r="G99" s="1007"/>
    </row>
    <row r="100" spans="1:7" ht="15.75">
      <c r="A100" s="1009"/>
      <c r="B100" s="1008"/>
      <c r="C100" s="1008"/>
      <c r="D100" s="1009"/>
      <c r="E100" s="1007"/>
      <c r="F100" s="1007"/>
      <c r="G100" s="1007"/>
    </row>
    <row r="101" spans="1:7" ht="15.75">
      <c r="A101" s="1009"/>
      <c r="B101" s="1008"/>
      <c r="C101" s="1008"/>
      <c r="D101" s="1009"/>
      <c r="E101" s="1007"/>
      <c r="F101" s="1007"/>
      <c r="G101" s="1007"/>
    </row>
    <row r="102" spans="1:7" ht="15.75">
      <c r="A102" s="1007"/>
      <c r="B102" s="1008"/>
      <c r="C102" s="1008"/>
      <c r="D102" s="1007"/>
      <c r="E102" s="1007"/>
      <c r="F102" s="1007"/>
      <c r="G102" s="1007"/>
    </row>
    <row r="103" spans="1:7" ht="15.75">
      <c r="A103" s="1007"/>
      <c r="B103" s="1008"/>
      <c r="C103" s="1008"/>
      <c r="D103" s="1007"/>
      <c r="E103" s="1007"/>
      <c r="F103" s="1007"/>
      <c r="G103" s="1007"/>
    </row>
    <row r="104" spans="1:7" ht="15.75">
      <c r="A104" s="1007"/>
      <c r="B104" s="1008"/>
      <c r="C104" s="1008"/>
      <c r="D104" s="1007"/>
      <c r="E104" s="1007"/>
      <c r="F104" s="1007"/>
      <c r="G104" s="1007"/>
    </row>
    <row r="105" spans="1:7" ht="15.75">
      <c r="A105" s="1007"/>
      <c r="B105" s="1008"/>
      <c r="C105" s="1008"/>
      <c r="D105" s="1007"/>
      <c r="E105" s="1007"/>
      <c r="F105" s="1007"/>
      <c r="G105" s="1007"/>
    </row>
    <row r="106" spans="1:7" ht="15.75">
      <c r="A106" s="1007"/>
      <c r="B106" s="1008"/>
      <c r="C106" s="1008"/>
      <c r="D106" s="1007"/>
      <c r="E106" s="1007"/>
      <c r="F106" s="1007"/>
      <c r="G106" s="1007"/>
    </row>
    <row r="107" spans="1:7" ht="15.75">
      <c r="A107" s="1007"/>
      <c r="B107" s="1008"/>
      <c r="C107" s="1008"/>
      <c r="D107" s="1007"/>
      <c r="E107" s="1007"/>
      <c r="F107" s="1007"/>
      <c r="G107" s="1007"/>
    </row>
    <row r="108" spans="1:7" ht="15.75">
      <c r="A108" s="1007"/>
      <c r="B108" s="1008"/>
      <c r="C108" s="1008"/>
      <c r="D108" s="1007"/>
      <c r="E108" s="1007"/>
      <c r="F108" s="1007"/>
      <c r="G108" s="1007"/>
    </row>
    <row r="109" spans="1:7" ht="15.75">
      <c r="A109" s="1007"/>
      <c r="B109" s="1008"/>
      <c r="C109" s="1008"/>
      <c r="D109" s="1007"/>
      <c r="E109" s="1007"/>
      <c r="F109" s="1007"/>
      <c r="G109" s="1007"/>
    </row>
    <row r="110" spans="1:7" ht="15.75">
      <c r="A110" s="1007"/>
      <c r="B110" s="1008"/>
      <c r="C110" s="1008"/>
      <c r="D110" s="1007"/>
      <c r="E110" s="1007"/>
      <c r="F110" s="1007"/>
      <c r="G110" s="1007"/>
    </row>
    <row r="111" spans="1:7" ht="15.75">
      <c r="A111" s="1007"/>
      <c r="B111" s="1008"/>
      <c r="C111" s="1008"/>
      <c r="D111" s="1007"/>
      <c r="E111" s="1007"/>
      <c r="F111" s="1007"/>
      <c r="G111" s="1007"/>
    </row>
    <row r="112" spans="1:7" ht="15.75">
      <c r="A112" s="1007"/>
      <c r="B112" s="1008"/>
      <c r="C112" s="1008"/>
      <c r="D112" s="1007"/>
      <c r="E112" s="1007"/>
      <c r="F112" s="1007"/>
      <c r="G112" s="1007"/>
    </row>
    <row r="113" spans="1:7" ht="15.75">
      <c r="A113" s="1007"/>
      <c r="B113" s="1008"/>
      <c r="C113" s="1008"/>
      <c r="D113" s="1007"/>
      <c r="E113" s="1007"/>
      <c r="F113" s="1007"/>
      <c r="G113" s="1007"/>
    </row>
    <row r="114" spans="1:7" ht="15.75">
      <c r="A114" s="1007"/>
      <c r="B114" s="1008"/>
      <c r="C114" s="1008"/>
      <c r="D114" s="1007"/>
      <c r="E114" s="1007"/>
      <c r="F114" s="1007"/>
      <c r="G114" s="1007"/>
    </row>
    <row r="115" spans="1:7" ht="15.75">
      <c r="A115" s="1007"/>
      <c r="B115" s="1008"/>
      <c r="C115" s="1008"/>
      <c r="D115" s="1007"/>
      <c r="E115" s="1007"/>
      <c r="F115" s="1007"/>
      <c r="G115" s="1007"/>
    </row>
    <row r="116" spans="1:7" ht="15.75">
      <c r="A116" s="1007"/>
      <c r="B116" s="1008"/>
      <c r="C116" s="1008"/>
      <c r="D116" s="1007"/>
      <c r="E116" s="1007"/>
      <c r="F116" s="1007"/>
      <c r="G116" s="1007"/>
    </row>
    <row r="117" spans="1:7" ht="15.75">
      <c r="A117" s="1007"/>
      <c r="B117" s="1008"/>
      <c r="C117" s="1008"/>
      <c r="D117" s="1007"/>
      <c r="E117" s="1007"/>
      <c r="F117" s="1007"/>
      <c r="G117" s="1007"/>
    </row>
    <row r="118" spans="1:7" ht="15.75">
      <c r="A118" s="1007"/>
      <c r="B118" s="1008"/>
      <c r="C118" s="1008"/>
      <c r="D118" s="1007"/>
      <c r="E118" s="1007"/>
      <c r="F118" s="1007"/>
      <c r="G118" s="1007"/>
    </row>
    <row r="119" spans="1:7" ht="15.75">
      <c r="A119" s="1007"/>
      <c r="B119" s="1008"/>
      <c r="C119" s="1008"/>
      <c r="D119" s="1007"/>
      <c r="E119" s="1007"/>
      <c r="F119" s="1007"/>
      <c r="G119" s="1007"/>
    </row>
    <row r="120" spans="1:7" ht="15.75">
      <c r="A120" s="1007"/>
      <c r="B120" s="1008"/>
      <c r="C120" s="1008"/>
      <c r="D120" s="1007"/>
      <c r="E120" s="1007"/>
      <c r="F120" s="1007"/>
      <c r="G120" s="1007"/>
    </row>
    <row r="121" spans="1:7" ht="15.75">
      <c r="A121" s="1007"/>
      <c r="B121" s="1008"/>
      <c r="C121" s="1008"/>
      <c r="D121" s="1007"/>
      <c r="E121" s="1007"/>
      <c r="F121" s="1007"/>
      <c r="G121" s="1007"/>
    </row>
    <row r="122" spans="1:7" ht="15.75">
      <c r="A122" s="1007"/>
      <c r="B122" s="1008"/>
      <c r="C122" s="1008"/>
      <c r="D122" s="1007"/>
      <c r="E122" s="1007"/>
      <c r="F122" s="1007"/>
      <c r="G122" s="1007"/>
    </row>
    <row r="123" spans="1:7" ht="15.75">
      <c r="A123" s="1007"/>
      <c r="B123" s="1008"/>
      <c r="C123" s="1008"/>
      <c r="D123" s="1007"/>
      <c r="E123" s="1007"/>
      <c r="F123" s="1007"/>
      <c r="G123" s="1007"/>
    </row>
    <row r="124" spans="1:7" ht="15.75">
      <c r="A124" s="1007"/>
      <c r="B124" s="1008"/>
      <c r="C124" s="1008"/>
      <c r="D124" s="1007"/>
      <c r="E124" s="1007"/>
      <c r="F124" s="1007"/>
      <c r="G124" s="1007"/>
    </row>
    <row r="125" spans="1:7" ht="15.75">
      <c r="A125" s="1007"/>
      <c r="B125" s="1008"/>
      <c r="C125" s="1008"/>
      <c r="D125" s="1007"/>
      <c r="E125" s="1007"/>
      <c r="F125" s="1007"/>
      <c r="G125" s="1007"/>
    </row>
    <row r="126" spans="1:7" ht="15.75">
      <c r="A126" s="1007"/>
      <c r="B126" s="1008"/>
      <c r="C126" s="1008"/>
      <c r="D126" s="1007"/>
      <c r="E126" s="1007"/>
      <c r="F126" s="1007"/>
      <c r="G126" s="1007"/>
    </row>
    <row r="127" spans="1:7" ht="15.75">
      <c r="A127" s="1007"/>
      <c r="B127" s="1008"/>
      <c r="C127" s="1008"/>
      <c r="D127" s="1007"/>
      <c r="E127" s="1007"/>
      <c r="F127" s="1007"/>
      <c r="G127" s="1007"/>
    </row>
    <row r="128" spans="1:7" ht="15.75">
      <c r="A128" s="1007"/>
      <c r="B128" s="1008"/>
      <c r="C128" s="1008"/>
      <c r="D128" s="1007"/>
      <c r="E128" s="1007"/>
      <c r="F128" s="1007"/>
      <c r="G128" s="1007"/>
    </row>
    <row r="129" spans="1:7" ht="15.75">
      <c r="A129" s="1007"/>
      <c r="B129" s="1008"/>
      <c r="C129" s="1008"/>
      <c r="D129" s="1007"/>
      <c r="E129" s="1007"/>
      <c r="F129" s="1007"/>
      <c r="G129" s="1007"/>
    </row>
    <row r="130" spans="1:7" ht="15.75">
      <c r="A130" s="1007"/>
      <c r="B130" s="1008"/>
      <c r="C130" s="1008"/>
      <c r="D130" s="1007"/>
      <c r="E130" s="1007"/>
      <c r="F130" s="1007"/>
      <c r="G130" s="1007"/>
    </row>
    <row r="131" spans="1:7" ht="15.75">
      <c r="A131" s="1007"/>
      <c r="B131" s="1008"/>
      <c r="C131" s="1008"/>
      <c r="D131" s="1007"/>
      <c r="E131" s="1007"/>
      <c r="F131" s="1007"/>
      <c r="G131" s="1007"/>
    </row>
    <row r="132" spans="1:7" ht="15.75">
      <c r="A132" s="1007"/>
      <c r="B132" s="1008"/>
      <c r="C132" s="1008"/>
      <c r="D132" s="1007"/>
      <c r="E132" s="1007"/>
      <c r="F132" s="1007"/>
      <c r="G132" s="1007"/>
    </row>
    <row r="133" spans="1:7" ht="15.75">
      <c r="A133" s="1007"/>
      <c r="B133" s="1008"/>
      <c r="C133" s="1008"/>
      <c r="D133" s="1007"/>
      <c r="E133" s="1007"/>
      <c r="F133" s="1007"/>
      <c r="G133" s="1007"/>
    </row>
    <row r="134" spans="1:7" ht="15.75">
      <c r="A134" s="1007"/>
      <c r="B134" s="1008"/>
      <c r="C134" s="1008"/>
      <c r="D134" s="1007"/>
      <c r="E134" s="1007"/>
      <c r="F134" s="1007"/>
      <c r="G134" s="1007"/>
    </row>
    <row r="135" spans="1:7" ht="15.75">
      <c r="A135" s="1007"/>
      <c r="B135" s="1008"/>
      <c r="C135" s="1008"/>
      <c r="D135" s="1007"/>
      <c r="E135" s="1007"/>
      <c r="F135" s="1007"/>
      <c r="G135" s="1007"/>
    </row>
    <row r="136" spans="1:7" ht="15.75">
      <c r="A136" s="1007"/>
      <c r="B136" s="1008"/>
      <c r="C136" s="1008"/>
      <c r="D136" s="1007"/>
      <c r="E136" s="1007"/>
      <c r="F136" s="1007"/>
      <c r="G136" s="1007"/>
    </row>
    <row r="137" spans="1:7" ht="15.75">
      <c r="A137" s="1007"/>
      <c r="B137" s="1008"/>
      <c r="C137" s="1008"/>
      <c r="D137" s="1007"/>
      <c r="E137" s="1007"/>
      <c r="F137" s="1007"/>
      <c r="G137" s="1007"/>
    </row>
    <row r="138" spans="1:7" ht="15.75">
      <c r="A138" s="1007"/>
      <c r="B138" s="1008"/>
      <c r="C138" s="1008"/>
      <c r="D138" s="1007"/>
      <c r="E138" s="1007"/>
      <c r="F138" s="1007"/>
      <c r="G138" s="1007"/>
    </row>
    <row r="139" spans="1:7" ht="15.75">
      <c r="A139" s="1007"/>
      <c r="B139" s="1008"/>
      <c r="C139" s="1008"/>
      <c r="D139" s="1007"/>
      <c r="E139" s="1007"/>
      <c r="F139" s="1007"/>
      <c r="G139" s="1007"/>
    </row>
    <row r="140" spans="1:7" ht="15.75">
      <c r="A140" s="1007"/>
      <c r="B140" s="1008"/>
      <c r="C140" s="1008"/>
      <c r="D140" s="1007"/>
      <c r="E140" s="1007"/>
      <c r="F140" s="1007"/>
      <c r="G140" s="1007"/>
    </row>
    <row r="141" spans="1:7" ht="15.75">
      <c r="A141" s="1007"/>
      <c r="B141" s="1008"/>
      <c r="C141" s="1008"/>
      <c r="D141" s="1007"/>
      <c r="E141" s="1007"/>
      <c r="F141" s="1007"/>
      <c r="G141" s="1007"/>
    </row>
    <row r="142" spans="1:7" ht="15.75">
      <c r="A142" s="1007"/>
      <c r="B142" s="1008"/>
      <c r="C142" s="1008"/>
      <c r="D142" s="1007"/>
      <c r="E142" s="1007"/>
      <c r="F142" s="1007"/>
      <c r="G142" s="1007"/>
    </row>
    <row r="143" spans="1:7" ht="15.75">
      <c r="A143" s="1007"/>
      <c r="B143" s="1008"/>
      <c r="C143" s="1008"/>
      <c r="D143" s="1007"/>
      <c r="E143" s="1007"/>
      <c r="F143" s="1007"/>
      <c r="G143" s="1007"/>
    </row>
    <row r="144" spans="1:7" ht="15.75">
      <c r="A144" s="1007"/>
      <c r="B144" s="1008"/>
      <c r="C144" s="1008"/>
      <c r="D144" s="1007"/>
      <c r="E144" s="1007"/>
      <c r="F144" s="1007"/>
      <c r="G144" s="1007"/>
    </row>
    <row r="145" spans="1:7" ht="15.75">
      <c r="A145" s="1007"/>
      <c r="B145" s="1008"/>
      <c r="C145" s="1008"/>
      <c r="D145" s="1007"/>
      <c r="E145" s="1007"/>
      <c r="F145" s="1007"/>
      <c r="G145" s="1007"/>
    </row>
    <row r="146" spans="1:7" ht="15.75">
      <c r="A146" s="1007"/>
      <c r="B146" s="1008"/>
      <c r="C146" s="1008"/>
      <c r="D146" s="1007"/>
      <c r="E146" s="1007"/>
      <c r="F146" s="1007"/>
      <c r="G146" s="1007"/>
    </row>
    <row r="147" spans="1:7" ht="15.75">
      <c r="A147" s="1007"/>
      <c r="B147" s="1008"/>
      <c r="C147" s="1008"/>
      <c r="D147" s="1007"/>
      <c r="E147" s="1007"/>
      <c r="F147" s="1007"/>
      <c r="G147" s="1007"/>
    </row>
    <row r="148" spans="1:7" ht="15.75">
      <c r="A148" s="1007"/>
      <c r="B148" s="1008"/>
      <c r="C148" s="1008"/>
      <c r="D148" s="1007"/>
      <c r="E148" s="1007"/>
      <c r="F148" s="1007"/>
      <c r="G148" s="1007"/>
    </row>
    <row r="149" spans="1:7" ht="15.75">
      <c r="A149" s="1007"/>
      <c r="B149" s="1008"/>
      <c r="C149" s="1008"/>
      <c r="D149" s="1007"/>
      <c r="E149" s="1007"/>
      <c r="F149" s="1007"/>
      <c r="G149" s="1007"/>
    </row>
    <row r="150" spans="1:7" ht="15.75">
      <c r="A150" s="1007"/>
      <c r="B150" s="1008"/>
      <c r="C150" s="1008"/>
      <c r="D150" s="1007"/>
      <c r="E150" s="1007"/>
      <c r="F150" s="1007"/>
      <c r="G150" s="1007"/>
    </row>
    <row r="151" spans="1:7" ht="15.75">
      <c r="A151" s="1007"/>
      <c r="B151" s="1008"/>
      <c r="C151" s="1008"/>
      <c r="D151" s="1007"/>
      <c r="E151" s="1007"/>
      <c r="F151" s="1007"/>
      <c r="G151" s="1007"/>
    </row>
    <row r="152" spans="1:7" ht="15.75">
      <c r="A152" s="1007"/>
      <c r="B152" s="1008"/>
      <c r="C152" s="1008"/>
      <c r="D152" s="1007"/>
      <c r="E152" s="1007"/>
      <c r="F152" s="1007"/>
      <c r="G152" s="1007"/>
    </row>
    <row r="153" spans="1:7" ht="15.75">
      <c r="A153" s="1007"/>
      <c r="B153" s="1008"/>
      <c r="C153" s="1008"/>
      <c r="D153" s="1007"/>
      <c r="E153" s="1007"/>
      <c r="F153" s="1007"/>
      <c r="G153" s="1007"/>
    </row>
    <row r="154" spans="1:7" ht="15.75">
      <c r="A154" s="1007"/>
      <c r="B154" s="1008"/>
      <c r="C154" s="1008"/>
      <c r="D154" s="1007"/>
      <c r="E154" s="1007"/>
      <c r="F154" s="1007"/>
      <c r="G154" s="1007"/>
    </row>
    <row r="155" spans="1:7" ht="15.75">
      <c r="A155" s="1007"/>
      <c r="B155" s="1008"/>
      <c r="C155" s="1008"/>
      <c r="D155" s="1007"/>
      <c r="E155" s="1007"/>
      <c r="F155" s="1007"/>
      <c r="G155" s="1007"/>
    </row>
    <row r="156" spans="1:7" ht="15.75">
      <c r="A156" s="1007"/>
      <c r="B156" s="1008"/>
      <c r="C156" s="1008"/>
      <c r="D156" s="1007"/>
      <c r="E156" s="1007"/>
      <c r="F156" s="1007"/>
      <c r="G156" s="1007"/>
    </row>
    <row r="157" spans="1:7" ht="15.75">
      <c r="A157" s="1007"/>
      <c r="B157" s="1008"/>
      <c r="C157" s="1008"/>
      <c r="D157" s="1007"/>
      <c r="E157" s="1007"/>
      <c r="F157" s="1007"/>
      <c r="G157" s="1007"/>
    </row>
    <row r="158" spans="1:7" ht="15.75">
      <c r="A158" s="1007"/>
      <c r="B158" s="1008"/>
      <c r="C158" s="1008"/>
      <c r="D158" s="1007"/>
      <c r="E158" s="1007"/>
      <c r="F158" s="1007"/>
      <c r="G158" s="1007"/>
    </row>
    <row r="159" spans="1:7" ht="15.75">
      <c r="A159" s="1007"/>
      <c r="B159" s="1008"/>
      <c r="C159" s="1008"/>
      <c r="D159" s="1007"/>
      <c r="E159" s="1007"/>
      <c r="F159" s="1007"/>
      <c r="G159" s="1007"/>
    </row>
    <row r="160" spans="1:7" ht="15.75">
      <c r="A160" s="1007"/>
      <c r="B160" s="1008"/>
      <c r="C160" s="1008"/>
      <c r="D160" s="1007"/>
      <c r="E160" s="1007"/>
      <c r="F160" s="1007"/>
      <c r="G160" s="1007"/>
    </row>
    <row r="161" spans="1:7" ht="15.75">
      <c r="A161" s="1007"/>
      <c r="B161" s="1008"/>
      <c r="C161" s="1008"/>
      <c r="D161" s="1007"/>
      <c r="E161" s="1007"/>
      <c r="F161" s="1007"/>
      <c r="G161" s="1007"/>
    </row>
    <row r="162" spans="1:7" ht="15.75">
      <c r="A162" s="1007"/>
      <c r="B162" s="1008"/>
      <c r="C162" s="1008"/>
      <c r="D162" s="1007"/>
      <c r="E162" s="1007"/>
      <c r="F162" s="1007"/>
      <c r="G162" s="1007"/>
    </row>
    <row r="163" spans="1:7" ht="15.75">
      <c r="A163" s="1007"/>
      <c r="B163" s="1008"/>
      <c r="C163" s="1008"/>
      <c r="D163" s="1007"/>
      <c r="E163" s="1007"/>
      <c r="F163" s="1007"/>
      <c r="G163" s="1007"/>
    </row>
    <row r="164" spans="1:7" ht="15.75">
      <c r="A164" s="1007"/>
      <c r="B164" s="1008"/>
      <c r="C164" s="1008"/>
      <c r="D164" s="1007"/>
      <c r="E164" s="1007"/>
      <c r="F164" s="1007"/>
      <c r="G164" s="1007"/>
    </row>
    <row r="165" spans="1:7" ht="15.75">
      <c r="A165" s="1007"/>
      <c r="B165" s="1008"/>
      <c r="C165" s="1008"/>
      <c r="D165" s="1007"/>
      <c r="E165" s="1007"/>
      <c r="F165" s="1007"/>
      <c r="G165" s="1007"/>
    </row>
    <row r="166" spans="1:7" ht="15.75">
      <c r="A166" s="1007"/>
      <c r="B166" s="1008"/>
      <c r="C166" s="1008"/>
      <c r="D166" s="1007"/>
      <c r="E166" s="1007"/>
      <c r="F166" s="1007"/>
      <c r="G166" s="1007"/>
    </row>
    <row r="167" spans="1:7" ht="15.75">
      <c r="A167" s="1007"/>
      <c r="B167" s="1008"/>
      <c r="C167" s="1008"/>
      <c r="D167" s="1007"/>
      <c r="E167" s="1007"/>
      <c r="F167" s="1007"/>
      <c r="G167" s="1007"/>
    </row>
    <row r="168" spans="1:7" ht="15.75">
      <c r="A168" s="1007"/>
      <c r="B168" s="1008"/>
      <c r="C168" s="1008"/>
      <c r="D168" s="1007"/>
      <c r="E168" s="1007"/>
      <c r="F168" s="1007"/>
      <c r="G168" s="1007"/>
    </row>
    <row r="169" spans="1:7" ht="15.75">
      <c r="A169" s="1007"/>
      <c r="B169" s="1008"/>
      <c r="C169" s="1008"/>
      <c r="D169" s="1007"/>
      <c r="E169" s="1007"/>
      <c r="F169" s="1007"/>
      <c r="G169" s="1007"/>
    </row>
    <row r="170" spans="1:7" ht="15.75">
      <c r="A170" s="1007"/>
      <c r="B170" s="1008"/>
      <c r="C170" s="1008"/>
      <c r="D170" s="1007"/>
      <c r="E170" s="1007"/>
      <c r="F170" s="1007"/>
      <c r="G170" s="1007"/>
    </row>
    <row r="171" spans="1:7" ht="15.75">
      <c r="A171" s="1007"/>
      <c r="B171" s="1008"/>
      <c r="C171" s="1008"/>
      <c r="D171" s="1007"/>
      <c r="E171" s="1007"/>
      <c r="F171" s="1007"/>
      <c r="G171" s="1007"/>
    </row>
    <row r="172" spans="1:7" ht="15.75">
      <c r="A172" s="1007"/>
      <c r="B172" s="1008"/>
      <c r="C172" s="1008"/>
      <c r="D172" s="1007"/>
      <c r="E172" s="1007"/>
      <c r="F172" s="1007"/>
      <c r="G172" s="1007"/>
    </row>
    <row r="173" spans="1:7" ht="15.75">
      <c r="A173" s="1007"/>
      <c r="B173" s="1008"/>
      <c r="C173" s="1008"/>
      <c r="D173" s="1007"/>
      <c r="E173" s="1007"/>
      <c r="F173" s="1007"/>
      <c r="G173" s="1007"/>
    </row>
    <row r="174" spans="1:7" ht="15.75">
      <c r="A174" s="1007"/>
      <c r="B174" s="1008"/>
      <c r="C174" s="1008"/>
      <c r="D174" s="1007"/>
      <c r="E174" s="1007"/>
      <c r="F174" s="1007"/>
      <c r="G174" s="1007"/>
    </row>
    <row r="175" spans="1:7" ht="15.75">
      <c r="A175" s="1007"/>
      <c r="B175" s="1008"/>
      <c r="C175" s="1008"/>
      <c r="D175" s="1007"/>
      <c r="E175" s="1007"/>
      <c r="F175" s="1007"/>
      <c r="G175" s="1007"/>
    </row>
    <row r="176" spans="1:7" ht="15.75">
      <c r="A176" s="1007"/>
      <c r="B176" s="1008"/>
      <c r="C176" s="1008"/>
      <c r="D176" s="1007"/>
      <c r="E176" s="1007"/>
      <c r="F176" s="1007"/>
      <c r="G176" s="1007"/>
    </row>
    <row r="177" spans="1:7" ht="15.75">
      <c r="A177" s="1007"/>
      <c r="B177" s="1008"/>
      <c r="C177" s="1008"/>
      <c r="D177" s="1007"/>
      <c r="E177" s="1007"/>
      <c r="F177" s="1007"/>
      <c r="G177" s="1007"/>
    </row>
    <row r="178" spans="1:7" ht="15.75">
      <c r="A178" s="1007"/>
      <c r="B178" s="1008"/>
      <c r="C178" s="1008"/>
      <c r="D178" s="1007"/>
      <c r="E178" s="1007"/>
      <c r="F178" s="1007"/>
      <c r="G178" s="1007"/>
    </row>
    <row r="179" spans="1:7" ht="15.75">
      <c r="A179" s="1007"/>
      <c r="B179" s="1008"/>
      <c r="C179" s="1008"/>
      <c r="D179" s="1007"/>
      <c r="E179" s="1007"/>
      <c r="F179" s="1007"/>
      <c r="G179" s="1007"/>
    </row>
    <row r="180" spans="1:7" ht="15.75">
      <c r="A180" s="1007"/>
      <c r="B180" s="1008"/>
      <c r="C180" s="1008"/>
      <c r="D180" s="1007"/>
      <c r="E180" s="1007"/>
      <c r="F180" s="1007"/>
      <c r="G180" s="1007"/>
    </row>
    <row r="181" spans="1:7" ht="15.75">
      <c r="A181" s="1007"/>
      <c r="B181" s="1008"/>
      <c r="C181" s="1008"/>
      <c r="D181" s="1007"/>
      <c r="E181" s="1007"/>
      <c r="F181" s="1007"/>
      <c r="G181" s="1007"/>
    </row>
    <row r="182" spans="1:7" ht="15.75">
      <c r="A182" s="1007"/>
      <c r="B182" s="1008"/>
      <c r="C182" s="1008"/>
      <c r="D182" s="1007"/>
      <c r="E182" s="1007"/>
      <c r="F182" s="1007"/>
      <c r="G182" s="1007"/>
    </row>
    <row r="183" spans="1:7" ht="15.75">
      <c r="A183" s="1007"/>
      <c r="B183" s="1008"/>
      <c r="C183" s="1008"/>
      <c r="D183" s="1007"/>
      <c r="E183" s="1007"/>
      <c r="F183" s="1007"/>
      <c r="G183" s="1007"/>
    </row>
    <row r="184" spans="1:7" ht="15.75">
      <c r="A184" s="1007"/>
      <c r="B184" s="1008"/>
      <c r="C184" s="1008"/>
      <c r="D184" s="1007"/>
      <c r="E184" s="1007"/>
      <c r="F184" s="1007"/>
      <c r="G184" s="1007"/>
    </row>
    <row r="185" spans="1:7" ht="15.75">
      <c r="A185" s="1007"/>
      <c r="B185" s="1008"/>
      <c r="C185" s="1008"/>
      <c r="D185" s="1007"/>
      <c r="E185" s="1007"/>
      <c r="F185" s="1007"/>
      <c r="G185" s="1007"/>
    </row>
    <row r="186" spans="1:7" ht="15.75">
      <c r="A186" s="1007"/>
      <c r="B186" s="1008"/>
      <c r="C186" s="1008"/>
      <c r="D186" s="1007"/>
      <c r="E186" s="1007"/>
      <c r="F186" s="1007"/>
      <c r="G186" s="1007"/>
    </row>
    <row r="187" spans="1:7" ht="15.75">
      <c r="A187" s="1007"/>
      <c r="B187" s="1008"/>
      <c r="C187" s="1008"/>
      <c r="D187" s="1007"/>
      <c r="E187" s="1007"/>
      <c r="F187" s="1007"/>
      <c r="G187" s="1007"/>
    </row>
    <row r="188" spans="1:7" ht="15.75">
      <c r="A188" s="1007"/>
      <c r="B188" s="1008"/>
      <c r="C188" s="1008"/>
      <c r="D188" s="1007"/>
      <c r="E188" s="1007"/>
      <c r="F188" s="1007"/>
      <c r="G188" s="1007"/>
    </row>
    <row r="189" spans="1:7" ht="15.75">
      <c r="A189" s="1007"/>
      <c r="B189" s="1008"/>
      <c r="C189" s="1008"/>
      <c r="D189" s="1007"/>
      <c r="E189" s="1007"/>
      <c r="F189" s="1007"/>
      <c r="G189" s="1007"/>
    </row>
    <row r="190" spans="1:7" ht="15.75">
      <c r="A190" s="1007"/>
      <c r="B190" s="1008"/>
      <c r="C190" s="1008"/>
      <c r="D190" s="1007"/>
      <c r="E190" s="1007"/>
      <c r="F190" s="1007"/>
      <c r="G190" s="1007"/>
    </row>
    <row r="191" spans="1:7" ht="15.75">
      <c r="A191" s="1007"/>
      <c r="B191" s="1008"/>
      <c r="C191" s="1008"/>
      <c r="D191" s="1007"/>
      <c r="E191" s="1007"/>
      <c r="F191" s="1007"/>
      <c r="G191" s="1007"/>
    </row>
    <row r="192" spans="1:7" ht="15.75">
      <c r="A192" s="1007"/>
      <c r="B192" s="1008"/>
      <c r="C192" s="1008"/>
      <c r="D192" s="1007"/>
      <c r="E192" s="1007"/>
      <c r="F192" s="1007"/>
      <c r="G192" s="1007"/>
    </row>
    <row r="193" spans="1:7" ht="15.75">
      <c r="A193" s="1007"/>
      <c r="B193" s="1008"/>
      <c r="C193" s="1008"/>
      <c r="D193" s="1007"/>
      <c r="E193" s="1007"/>
      <c r="F193" s="1007"/>
      <c r="G193" s="1007"/>
    </row>
    <row r="194" spans="1:7" ht="15.75">
      <c r="A194" s="1007"/>
      <c r="B194" s="1008"/>
      <c r="C194" s="1008"/>
      <c r="D194" s="1007"/>
      <c r="E194" s="1007"/>
      <c r="F194" s="1007"/>
      <c r="G194" s="1007"/>
    </row>
    <row r="195" spans="1:7" ht="15.75">
      <c r="A195" s="1007"/>
      <c r="B195" s="1008"/>
      <c r="C195" s="1008"/>
      <c r="D195" s="1007"/>
      <c r="E195" s="1007"/>
      <c r="F195" s="1007"/>
      <c r="G195" s="1007"/>
    </row>
    <row r="196" spans="1:7" ht="15.75">
      <c r="A196" s="1007"/>
      <c r="B196" s="1008"/>
      <c r="C196" s="1008"/>
      <c r="D196" s="1007"/>
      <c r="E196" s="1007"/>
      <c r="F196" s="1007"/>
      <c r="G196" s="1007"/>
    </row>
    <row r="197" spans="1:7" ht="15.75">
      <c r="A197" s="1007"/>
      <c r="B197" s="1008"/>
      <c r="C197" s="1008"/>
      <c r="D197" s="1007"/>
      <c r="E197" s="1007"/>
      <c r="F197" s="1007"/>
      <c r="G197" s="1007"/>
    </row>
    <row r="198" spans="1:7" ht="15.75">
      <c r="A198" s="1007"/>
      <c r="B198" s="1008"/>
      <c r="C198" s="1008"/>
      <c r="D198" s="1007"/>
      <c r="E198" s="1007"/>
      <c r="F198" s="1007"/>
      <c r="G198" s="1007"/>
    </row>
    <row r="199" spans="1:7" ht="15.75">
      <c r="A199" s="1007"/>
      <c r="B199" s="1008"/>
      <c r="C199" s="1008"/>
      <c r="D199" s="1007"/>
      <c r="E199" s="1007"/>
      <c r="F199" s="1007"/>
      <c r="G199" s="1007"/>
    </row>
    <row r="200" spans="1:7" ht="15.75">
      <c r="A200" s="1007"/>
      <c r="B200" s="1008"/>
      <c r="C200" s="1008"/>
      <c r="D200" s="1007"/>
      <c r="E200" s="1007"/>
      <c r="F200" s="1007"/>
      <c r="G200" s="1007"/>
    </row>
    <row r="201" spans="1:7" ht="15.75">
      <c r="A201" s="1007"/>
      <c r="B201" s="1008"/>
      <c r="C201" s="1008"/>
      <c r="D201" s="1007"/>
      <c r="E201" s="1007"/>
      <c r="F201" s="1007"/>
      <c r="G201" s="1007"/>
    </row>
    <row r="202" spans="1:7" ht="15.75">
      <c r="A202" s="1007"/>
      <c r="B202" s="1008"/>
      <c r="C202" s="1008"/>
      <c r="D202" s="1007"/>
      <c r="E202" s="1007"/>
      <c r="F202" s="1007"/>
      <c r="G202" s="1007"/>
    </row>
    <row r="203" spans="1:7" ht="15.75">
      <c r="A203" s="1007"/>
      <c r="B203" s="1008"/>
      <c r="C203" s="1008"/>
      <c r="D203" s="1007"/>
      <c r="E203" s="1007"/>
      <c r="F203" s="1007"/>
      <c r="G203" s="1007"/>
    </row>
    <row r="204" spans="1:7" ht="15.75">
      <c r="A204" s="1007"/>
      <c r="B204" s="1008"/>
      <c r="C204" s="1008"/>
      <c r="D204" s="1007"/>
      <c r="E204" s="1007"/>
      <c r="F204" s="1007"/>
      <c r="G204" s="1007"/>
    </row>
    <row r="205" spans="1:7" ht="15.75">
      <c r="A205" s="1007"/>
      <c r="B205" s="1008"/>
      <c r="C205" s="1008"/>
      <c r="D205" s="1007"/>
      <c r="E205" s="1007"/>
      <c r="F205" s="1007"/>
      <c r="G205" s="1007"/>
    </row>
    <row r="206" spans="1:7" ht="15.75">
      <c r="A206" s="1007"/>
      <c r="B206" s="1008"/>
      <c r="C206" s="1008"/>
      <c r="D206" s="1007"/>
      <c r="E206" s="1007"/>
      <c r="F206" s="1007"/>
      <c r="G206" s="1007"/>
    </row>
    <row r="207" spans="1:7" ht="15.75">
      <c r="A207" s="1007"/>
      <c r="B207" s="1008"/>
      <c r="C207" s="1008"/>
      <c r="D207" s="1007"/>
      <c r="E207" s="1007"/>
      <c r="F207" s="1007"/>
      <c r="G207" s="1007"/>
    </row>
    <row r="208" spans="1:7" ht="15.75">
      <c r="A208" s="1007"/>
      <c r="B208" s="1008"/>
      <c r="C208" s="1008"/>
      <c r="D208" s="1007"/>
      <c r="E208" s="1007"/>
      <c r="F208" s="1007"/>
      <c r="G208" s="1007"/>
    </row>
    <row r="209" spans="1:7" ht="15.75">
      <c r="A209" s="1007"/>
      <c r="B209" s="1008"/>
      <c r="C209" s="1008"/>
      <c r="D209" s="1007"/>
      <c r="E209" s="1007"/>
      <c r="F209" s="1007"/>
      <c r="G209" s="1007"/>
    </row>
    <row r="210" spans="1:7" ht="15.75">
      <c r="A210" s="1007"/>
      <c r="B210" s="1008"/>
      <c r="C210" s="1008"/>
      <c r="D210" s="1007"/>
      <c r="E210" s="1007"/>
      <c r="F210" s="1007"/>
      <c r="G210" s="1007"/>
    </row>
    <row r="211" spans="1:7" ht="15.75">
      <c r="A211" s="1007"/>
      <c r="B211" s="1008"/>
      <c r="C211" s="1008"/>
      <c r="D211" s="1007"/>
      <c r="E211" s="1007"/>
      <c r="F211" s="1007"/>
      <c r="G211" s="1007"/>
    </row>
    <row r="212" spans="1:7" ht="15.75">
      <c r="A212" s="1007"/>
      <c r="B212" s="1008"/>
      <c r="C212" s="1008"/>
      <c r="D212" s="1007"/>
      <c r="E212" s="1007"/>
      <c r="F212" s="1007"/>
      <c r="G212" s="1007"/>
    </row>
    <row r="213" spans="1:7" ht="15.75">
      <c r="A213" s="1007"/>
      <c r="B213" s="1008"/>
      <c r="C213" s="1008"/>
      <c r="D213" s="1007"/>
      <c r="E213" s="1007"/>
      <c r="F213" s="1007"/>
      <c r="G213" s="1007"/>
    </row>
    <row r="214" spans="1:7" ht="15.75">
      <c r="A214" s="1007"/>
      <c r="B214" s="1008"/>
      <c r="C214" s="1008"/>
      <c r="D214" s="1007"/>
      <c r="E214" s="1007"/>
      <c r="F214" s="1007"/>
      <c r="G214" s="1007"/>
    </row>
    <row r="215" spans="1:7" ht="15.75">
      <c r="A215" s="1007"/>
      <c r="B215" s="1008"/>
      <c r="C215" s="1008"/>
      <c r="D215" s="1007"/>
      <c r="E215" s="1007"/>
      <c r="F215" s="1007"/>
      <c r="G215" s="1007"/>
    </row>
    <row r="216" spans="1:7" ht="15.75">
      <c r="A216" s="1007"/>
      <c r="B216" s="1008"/>
      <c r="C216" s="1008"/>
      <c r="D216" s="1007"/>
      <c r="E216" s="1007"/>
      <c r="F216" s="1007"/>
      <c r="G216" s="1007"/>
    </row>
    <row r="217" spans="1:7" ht="15.75">
      <c r="A217" s="1007"/>
      <c r="B217" s="1008"/>
      <c r="C217" s="1008"/>
      <c r="D217" s="1007"/>
      <c r="E217" s="1007"/>
      <c r="F217" s="1007"/>
      <c r="G217" s="1007"/>
    </row>
    <row r="218" spans="1:7" ht="15.75">
      <c r="A218" s="1007"/>
      <c r="B218" s="1008"/>
      <c r="C218" s="1008"/>
      <c r="D218" s="1007"/>
      <c r="E218" s="1007"/>
      <c r="F218" s="1007"/>
      <c r="G218" s="1007"/>
    </row>
    <row r="219" spans="1:7" ht="15.75">
      <c r="A219" s="1007"/>
      <c r="B219" s="1008"/>
      <c r="C219" s="1008"/>
      <c r="D219" s="1007"/>
      <c r="E219" s="1007"/>
      <c r="F219" s="1007"/>
      <c r="G219" s="1007"/>
    </row>
    <row r="220" spans="1:7" ht="15.75">
      <c r="A220" s="1007"/>
      <c r="B220" s="1008"/>
      <c r="C220" s="1008"/>
      <c r="D220" s="1007"/>
      <c r="E220" s="1007"/>
      <c r="F220" s="1007"/>
      <c r="G220" s="1007"/>
    </row>
    <row r="221" spans="1:7" ht="15.75">
      <c r="A221" s="1007"/>
      <c r="B221" s="1008"/>
      <c r="C221" s="1008"/>
      <c r="D221" s="1007"/>
      <c r="E221" s="1007"/>
      <c r="F221" s="1007"/>
      <c r="G221" s="1007"/>
    </row>
    <row r="222" spans="1:7" ht="15.75">
      <c r="A222" s="1007"/>
      <c r="B222" s="1008"/>
      <c r="C222" s="1008"/>
      <c r="D222" s="1007"/>
      <c r="E222" s="1007"/>
      <c r="F222" s="1007"/>
      <c r="G222" s="1007"/>
    </row>
    <row r="223" spans="1:7" ht="15.75">
      <c r="A223" s="1007"/>
      <c r="B223" s="1008"/>
      <c r="C223" s="1008"/>
      <c r="D223" s="1007"/>
      <c r="E223" s="1007"/>
      <c r="F223" s="1007"/>
      <c r="G223" s="1007"/>
    </row>
    <row r="224" spans="1:7" ht="15.75">
      <c r="A224" s="1007"/>
      <c r="B224" s="1008"/>
      <c r="C224" s="1008"/>
      <c r="D224" s="1007"/>
      <c r="E224" s="1007"/>
      <c r="F224" s="1007"/>
      <c r="G224" s="1007"/>
    </row>
    <row r="225" spans="1:7" ht="15.75">
      <c r="A225" s="1007"/>
      <c r="B225" s="1008"/>
      <c r="C225" s="1008"/>
      <c r="D225" s="1007"/>
      <c r="E225" s="1007"/>
      <c r="F225" s="1007"/>
      <c r="G225" s="1007"/>
    </row>
    <row r="226" spans="1:7" ht="15.75">
      <c r="A226" s="1007"/>
      <c r="B226" s="1008"/>
      <c r="C226" s="1008"/>
      <c r="D226" s="1007"/>
      <c r="E226" s="1007"/>
      <c r="F226" s="1007"/>
      <c r="G226" s="1007"/>
    </row>
    <row r="227" spans="1:7" ht="15.75">
      <c r="A227" s="1007"/>
      <c r="B227" s="1008"/>
      <c r="C227" s="1008"/>
      <c r="D227" s="1007"/>
      <c r="E227" s="1007"/>
      <c r="F227" s="1007"/>
      <c r="G227" s="1007"/>
    </row>
    <row r="228" spans="1:7" ht="15.75">
      <c r="A228" s="1007"/>
      <c r="B228" s="1008"/>
      <c r="C228" s="1008"/>
      <c r="D228" s="1007"/>
      <c r="E228" s="1007"/>
      <c r="F228" s="1007"/>
      <c r="G228" s="1007"/>
    </row>
    <row r="229" spans="1:7" ht="15.75">
      <c r="A229" s="1007"/>
      <c r="B229" s="1008"/>
      <c r="C229" s="1008"/>
      <c r="D229" s="1007"/>
      <c r="E229" s="1007"/>
      <c r="F229" s="1007"/>
      <c r="G229" s="1007"/>
    </row>
    <row r="230" spans="1:7" ht="15.75">
      <c r="A230" s="1007"/>
      <c r="B230" s="1008"/>
      <c r="C230" s="1008"/>
      <c r="D230" s="1007"/>
      <c r="E230" s="1007"/>
      <c r="F230" s="1007"/>
      <c r="G230" s="1007"/>
    </row>
    <row r="231" spans="1:7" ht="15.75">
      <c r="A231" s="1007"/>
      <c r="B231" s="1008"/>
      <c r="C231" s="1008"/>
      <c r="D231" s="1007"/>
      <c r="E231" s="1007"/>
      <c r="F231" s="1007"/>
      <c r="G231" s="1007"/>
    </row>
    <row r="232" spans="1:7" ht="15.75">
      <c r="A232" s="1007"/>
      <c r="B232" s="1008"/>
      <c r="C232" s="1008"/>
      <c r="D232" s="1007"/>
      <c r="E232" s="1007"/>
      <c r="F232" s="1007"/>
      <c r="G232" s="1007"/>
    </row>
    <row r="233" spans="1:7" ht="15.75">
      <c r="A233" s="1007"/>
      <c r="B233" s="1008"/>
      <c r="C233" s="1008"/>
      <c r="D233" s="1007"/>
      <c r="E233" s="1007"/>
      <c r="F233" s="1007"/>
      <c r="G233" s="1007"/>
    </row>
    <row r="234" spans="1:7" ht="15.75">
      <c r="A234" s="1007"/>
      <c r="B234" s="1008"/>
      <c r="C234" s="1008"/>
      <c r="D234" s="1007"/>
      <c r="E234" s="1007"/>
      <c r="F234" s="1007"/>
      <c r="G234" s="1007"/>
    </row>
    <row r="235" spans="1:7" ht="15.75">
      <c r="A235" s="1007"/>
      <c r="B235" s="1008"/>
      <c r="C235" s="1008"/>
      <c r="D235" s="1007"/>
      <c r="E235" s="1007"/>
      <c r="F235" s="1007"/>
      <c r="G235" s="1007"/>
    </row>
    <row r="236" spans="1:7" ht="15.75">
      <c r="A236" s="1007"/>
      <c r="B236" s="1008"/>
      <c r="C236" s="1008"/>
      <c r="D236" s="1007"/>
      <c r="E236" s="1007"/>
      <c r="F236" s="1007"/>
      <c r="G236" s="1007"/>
    </row>
    <row r="237" spans="1:7" ht="15.75">
      <c r="A237" s="1007"/>
      <c r="B237" s="1008"/>
      <c r="C237" s="1008"/>
      <c r="D237" s="1007"/>
      <c r="E237" s="1007"/>
      <c r="F237" s="1007"/>
      <c r="G237" s="1007"/>
    </row>
    <row r="238" spans="1:7" ht="15.75">
      <c r="A238" s="1007"/>
      <c r="B238" s="1008"/>
      <c r="C238" s="1008"/>
      <c r="D238" s="1007"/>
      <c r="E238" s="1007"/>
      <c r="F238" s="1007"/>
      <c r="G238" s="1007"/>
    </row>
    <row r="239" spans="1:7" ht="15.75">
      <c r="A239" s="1007"/>
      <c r="B239" s="1008"/>
      <c r="C239" s="1008"/>
      <c r="D239" s="1007"/>
      <c r="E239" s="1007"/>
      <c r="F239" s="1007"/>
      <c r="G239" s="1007"/>
    </row>
    <row r="240" spans="1:7" ht="15.75">
      <c r="A240" s="1007"/>
      <c r="B240" s="1008"/>
      <c r="C240" s="1008"/>
      <c r="D240" s="1007"/>
      <c r="E240" s="1007"/>
      <c r="F240" s="1007"/>
      <c r="G240" s="1007"/>
    </row>
    <row r="241" spans="1:7" ht="15.75">
      <c r="A241" s="1007"/>
      <c r="B241" s="1008"/>
      <c r="C241" s="1008"/>
      <c r="D241" s="1007"/>
      <c r="E241" s="1007"/>
      <c r="F241" s="1007"/>
      <c r="G241" s="1007"/>
    </row>
    <row r="242" spans="1:7" ht="15.75">
      <c r="A242" s="1007"/>
      <c r="B242" s="1008"/>
      <c r="C242" s="1008"/>
      <c r="D242" s="1007"/>
      <c r="E242" s="1007"/>
      <c r="F242" s="1007"/>
      <c r="G242" s="1007"/>
    </row>
    <row r="243" spans="1:7" ht="15.75">
      <c r="A243" s="1007"/>
      <c r="B243" s="1008"/>
      <c r="C243" s="1008"/>
      <c r="D243" s="1007"/>
      <c r="E243" s="1007"/>
      <c r="F243" s="1007"/>
      <c r="G243" s="1007"/>
    </row>
    <row r="244" spans="1:7" ht="15.75">
      <c r="A244" s="1007"/>
      <c r="B244" s="1008"/>
      <c r="C244" s="1008"/>
      <c r="D244" s="1007"/>
      <c r="E244" s="1007"/>
      <c r="F244" s="1007"/>
      <c r="G244" s="1007"/>
    </row>
    <row r="245" spans="1:7" ht="15.75">
      <c r="A245" s="1007"/>
      <c r="B245" s="1008"/>
      <c r="C245" s="1008"/>
      <c r="D245" s="1007"/>
      <c r="E245" s="1007"/>
      <c r="F245" s="1007"/>
      <c r="G245" s="1007"/>
    </row>
    <row r="246" spans="1:7" ht="15.75">
      <c r="A246" s="1007"/>
      <c r="B246" s="1008"/>
      <c r="C246" s="1008"/>
      <c r="D246" s="1007"/>
      <c r="E246" s="1007"/>
      <c r="F246" s="1007"/>
      <c r="G246" s="1007"/>
    </row>
    <row r="247" spans="1:7" ht="15.75">
      <c r="A247" s="1007"/>
      <c r="B247" s="1008"/>
      <c r="C247" s="1008"/>
      <c r="D247" s="1007"/>
      <c r="E247" s="1007"/>
      <c r="F247" s="1007"/>
      <c r="G247" s="1007"/>
    </row>
    <row r="248" spans="1:7" ht="15.75">
      <c r="A248" s="1007"/>
      <c r="B248" s="1008"/>
      <c r="C248" s="1008"/>
      <c r="D248" s="1007"/>
      <c r="E248" s="1007"/>
      <c r="F248" s="1007"/>
      <c r="G248" s="1007"/>
    </row>
    <row r="249" spans="1:7" ht="15.75">
      <c r="A249" s="1007"/>
      <c r="B249" s="1008"/>
      <c r="C249" s="1008"/>
      <c r="D249" s="1007"/>
      <c r="E249" s="1007"/>
      <c r="F249" s="1007"/>
      <c r="G249" s="1007"/>
    </row>
    <row r="250" spans="1:7" ht="15.75">
      <c r="A250" s="1007"/>
      <c r="B250" s="1008"/>
      <c r="C250" s="1008"/>
      <c r="D250" s="1007"/>
      <c r="E250" s="1007"/>
      <c r="F250" s="1007"/>
      <c r="G250" s="1007"/>
    </row>
    <row r="251" spans="1:7" ht="15.75">
      <c r="A251" s="1007"/>
      <c r="B251" s="1008"/>
      <c r="C251" s="1008"/>
      <c r="D251" s="1007"/>
      <c r="E251" s="1007"/>
      <c r="F251" s="1007"/>
      <c r="G251" s="1007"/>
    </row>
    <row r="252" spans="1:7" ht="15.75">
      <c r="A252" s="1007"/>
      <c r="B252" s="1008"/>
      <c r="C252" s="1008"/>
      <c r="D252" s="1007"/>
      <c r="E252" s="1007"/>
      <c r="F252" s="1007"/>
      <c r="G252" s="1007"/>
    </row>
    <row r="253" spans="1:7" ht="15.75">
      <c r="A253" s="1007"/>
      <c r="B253" s="1008"/>
      <c r="C253" s="1008"/>
      <c r="D253" s="1007"/>
      <c r="E253" s="1007"/>
      <c r="F253" s="1007"/>
      <c r="G253" s="1007"/>
    </row>
    <row r="254" spans="1:7" ht="15.75">
      <c r="A254" s="1007"/>
      <c r="B254" s="1008"/>
      <c r="C254" s="1008"/>
      <c r="D254" s="1007"/>
      <c r="E254" s="1007"/>
      <c r="F254" s="1007"/>
      <c r="G254" s="1007"/>
    </row>
    <row r="255" spans="1:7" ht="15.75">
      <c r="A255" s="1007"/>
      <c r="B255" s="1008"/>
      <c r="C255" s="1008"/>
      <c r="D255" s="1007"/>
      <c r="E255" s="1007"/>
      <c r="F255" s="1007"/>
      <c r="G255" s="1007"/>
    </row>
    <row r="256" spans="1:7" ht="15.75">
      <c r="A256" s="1007"/>
      <c r="B256" s="1008"/>
      <c r="C256" s="1008"/>
      <c r="D256" s="1007"/>
      <c r="E256" s="1007"/>
      <c r="F256" s="1007"/>
      <c r="G256" s="1007"/>
    </row>
    <row r="257" spans="1:7" ht="15.75">
      <c r="A257" s="1007"/>
      <c r="B257" s="1008"/>
      <c r="C257" s="1008"/>
      <c r="D257" s="1007"/>
      <c r="E257" s="1007"/>
      <c r="F257" s="1007"/>
      <c r="G257" s="1007"/>
    </row>
    <row r="258" spans="1:7" ht="15.75">
      <c r="A258" s="1007"/>
      <c r="B258" s="1008"/>
      <c r="C258" s="1008"/>
      <c r="D258" s="1007"/>
      <c r="E258" s="1007"/>
      <c r="F258" s="1007"/>
      <c r="G258" s="1007"/>
    </row>
    <row r="259" spans="1:7" ht="15.75">
      <c r="A259" s="1007"/>
      <c r="B259" s="1008"/>
      <c r="C259" s="1008"/>
      <c r="D259" s="1007"/>
      <c r="E259" s="1007"/>
      <c r="F259" s="1007"/>
      <c r="G259" s="1007"/>
    </row>
    <row r="260" spans="1:7" ht="15.75">
      <c r="A260" s="1007"/>
      <c r="B260" s="1008"/>
      <c r="C260" s="1008"/>
      <c r="D260" s="1007"/>
      <c r="E260" s="1007"/>
      <c r="F260" s="1007"/>
      <c r="G260" s="1007"/>
    </row>
    <row r="261" spans="1:7" ht="15.75">
      <c r="A261" s="1007"/>
      <c r="B261" s="1008"/>
      <c r="C261" s="1008"/>
      <c r="D261" s="1007"/>
      <c r="E261" s="1007"/>
      <c r="F261" s="1007"/>
      <c r="G261" s="1007"/>
    </row>
    <row r="262" spans="1:7" ht="15.75">
      <c r="A262" s="1007"/>
      <c r="B262" s="1008"/>
      <c r="C262" s="1008"/>
      <c r="D262" s="1007"/>
      <c r="E262" s="1007"/>
      <c r="F262" s="1007"/>
      <c r="G262" s="1007"/>
    </row>
    <row r="263" spans="1:7" ht="15.75">
      <c r="A263" s="1007"/>
      <c r="B263" s="1008"/>
      <c r="C263" s="1008"/>
      <c r="D263" s="1007"/>
      <c r="E263" s="1007"/>
      <c r="F263" s="1007"/>
      <c r="G263" s="1007"/>
    </row>
    <row r="264" spans="1:7" ht="15.75">
      <c r="A264" s="1007"/>
      <c r="B264" s="1008"/>
      <c r="C264" s="1008"/>
      <c r="D264" s="1007"/>
      <c r="E264" s="1007"/>
      <c r="F264" s="1007"/>
      <c r="G264" s="1007"/>
    </row>
    <row r="265" spans="1:7" ht="15.75">
      <c r="A265" s="1007"/>
      <c r="B265" s="1008"/>
      <c r="C265" s="1008"/>
      <c r="D265" s="1007"/>
      <c r="E265" s="1007"/>
      <c r="F265" s="1007"/>
      <c r="G265" s="1007"/>
    </row>
    <row r="266" spans="1:7" ht="15.75">
      <c r="A266" s="1007"/>
      <c r="B266" s="1008"/>
      <c r="C266" s="1008"/>
      <c r="D266" s="1007"/>
      <c r="E266" s="1007"/>
      <c r="F266" s="1007"/>
      <c r="G266" s="1007"/>
    </row>
    <row r="267" spans="1:7" ht="15.75">
      <c r="A267" s="1007"/>
      <c r="B267" s="1008"/>
      <c r="C267" s="1008"/>
      <c r="D267" s="1007"/>
      <c r="E267" s="1007"/>
      <c r="F267" s="1007"/>
      <c r="G267" s="1007"/>
    </row>
    <row r="268" spans="1:7" ht="15.75">
      <c r="A268" s="1007"/>
      <c r="B268" s="1008"/>
      <c r="C268" s="1008"/>
      <c r="D268" s="1007"/>
      <c r="E268" s="1007"/>
      <c r="F268" s="1007"/>
      <c r="G268" s="1007"/>
    </row>
    <row r="269" spans="1:7" ht="15.75">
      <c r="A269" s="1007"/>
      <c r="B269" s="1008"/>
      <c r="C269" s="1008"/>
      <c r="D269" s="1007"/>
      <c r="E269" s="1007"/>
      <c r="F269" s="1007"/>
      <c r="G269" s="1007"/>
    </row>
    <row r="270" spans="1:7" ht="15.75">
      <c r="A270" s="1007"/>
      <c r="B270" s="1008"/>
      <c r="C270" s="1008"/>
      <c r="D270" s="1007"/>
      <c r="E270" s="1007"/>
      <c r="F270" s="1007"/>
      <c r="G270" s="1007"/>
    </row>
    <row r="271" spans="1:7" ht="15.75">
      <c r="A271" s="1007"/>
      <c r="B271" s="1008"/>
      <c r="C271" s="1008"/>
      <c r="D271" s="1007"/>
      <c r="E271" s="1007"/>
      <c r="F271" s="1007"/>
      <c r="G271" s="1007"/>
    </row>
    <row r="272" spans="1:7" ht="15.75">
      <c r="A272" s="1007"/>
      <c r="B272" s="1008"/>
      <c r="C272" s="1008"/>
      <c r="D272" s="1007"/>
      <c r="E272" s="1007"/>
      <c r="F272" s="1007"/>
      <c r="G272" s="1007"/>
    </row>
    <row r="273" spans="1:7" ht="15.75">
      <c r="A273" s="1007"/>
      <c r="B273" s="1008"/>
      <c r="C273" s="1008"/>
      <c r="D273" s="1007"/>
      <c r="E273" s="1007"/>
      <c r="F273" s="1007"/>
      <c r="G273" s="1007"/>
    </row>
    <row r="274" spans="1:7" ht="15.75">
      <c r="A274" s="1007"/>
      <c r="B274" s="1008"/>
      <c r="C274" s="1008"/>
      <c r="D274" s="1007"/>
      <c r="E274" s="1007"/>
      <c r="F274" s="1007"/>
      <c r="G274" s="1007"/>
    </row>
    <row r="275" spans="1:7" ht="15.75">
      <c r="A275" s="1007"/>
      <c r="B275" s="1008"/>
      <c r="C275" s="1008"/>
      <c r="D275" s="1007"/>
      <c r="E275" s="1007"/>
      <c r="F275" s="1007"/>
      <c r="G275" s="1007"/>
    </row>
    <row r="276" spans="1:7" ht="15.75">
      <c r="A276" s="1007"/>
      <c r="B276" s="1008"/>
      <c r="C276" s="1008"/>
      <c r="D276" s="1007"/>
      <c r="E276" s="1007"/>
      <c r="F276" s="1007"/>
      <c r="G276" s="1007"/>
    </row>
    <row r="277" spans="1:7" ht="15.75">
      <c r="A277" s="1007"/>
      <c r="B277" s="1008"/>
      <c r="C277" s="1008"/>
      <c r="D277" s="1007"/>
      <c r="E277" s="1007"/>
      <c r="F277" s="1007"/>
      <c r="G277" s="1007"/>
    </row>
    <row r="278" spans="1:7" ht="15.75">
      <c r="A278" s="1007"/>
      <c r="B278" s="1008"/>
      <c r="C278" s="1008"/>
      <c r="D278" s="1007"/>
      <c r="E278" s="1007"/>
      <c r="F278" s="1007"/>
      <c r="G278" s="1007"/>
    </row>
    <row r="279" spans="1:7" ht="15.75">
      <c r="A279" s="1007"/>
      <c r="B279" s="1008"/>
      <c r="C279" s="1008"/>
      <c r="D279" s="1007"/>
      <c r="E279" s="1007"/>
      <c r="F279" s="1007"/>
      <c r="G279" s="1007"/>
    </row>
    <row r="280" spans="1:7" ht="15.75">
      <c r="A280" s="1007"/>
      <c r="B280" s="1008"/>
      <c r="C280" s="1008"/>
      <c r="D280" s="1007"/>
      <c r="E280" s="1007"/>
      <c r="F280" s="1007"/>
      <c r="G280" s="1007"/>
    </row>
    <row r="281" spans="1:7" ht="15.75">
      <c r="A281" s="1007"/>
      <c r="B281" s="1008"/>
      <c r="C281" s="1008"/>
      <c r="D281" s="1007"/>
      <c r="E281" s="1007"/>
      <c r="F281" s="1007"/>
      <c r="G281" s="1007"/>
    </row>
    <row r="282" spans="1:7" ht="15.75">
      <c r="A282" s="1007"/>
      <c r="B282" s="1008"/>
      <c r="C282" s="1008"/>
      <c r="D282" s="1007"/>
      <c r="E282" s="1007"/>
      <c r="F282" s="1007"/>
      <c r="G282" s="1007"/>
    </row>
    <row r="283" spans="1:7" ht="15.75">
      <c r="A283" s="1007"/>
      <c r="B283" s="1008"/>
      <c r="C283" s="1008"/>
      <c r="D283" s="1007"/>
      <c r="E283" s="1007"/>
      <c r="F283" s="1007"/>
      <c r="G283" s="1007"/>
    </row>
    <row r="284" spans="1:7" ht="15.75">
      <c r="A284" s="1007"/>
      <c r="B284" s="1008"/>
      <c r="C284" s="1008"/>
      <c r="D284" s="1007"/>
      <c r="E284" s="1007"/>
      <c r="F284" s="1007"/>
      <c r="G284" s="1007"/>
    </row>
    <row r="285" spans="1:7" ht="15.75">
      <c r="A285" s="1007"/>
      <c r="B285" s="1008"/>
      <c r="C285" s="1008"/>
      <c r="D285" s="1007"/>
      <c r="E285" s="1007"/>
      <c r="F285" s="1007"/>
      <c r="G285" s="1007"/>
    </row>
    <row r="286" spans="1:7" ht="15.75">
      <c r="A286" s="1007"/>
      <c r="B286" s="1008"/>
      <c r="C286" s="1008"/>
      <c r="D286" s="1007"/>
      <c r="E286" s="1007"/>
      <c r="F286" s="1007"/>
      <c r="G286" s="1007"/>
    </row>
    <row r="287" spans="1:7" ht="15.75">
      <c r="A287" s="1007"/>
      <c r="B287" s="1008"/>
      <c r="C287" s="1008"/>
      <c r="D287" s="1007"/>
      <c r="E287" s="1007"/>
      <c r="F287" s="1007"/>
      <c r="G287" s="1007"/>
    </row>
    <row r="288" spans="1:7" ht="15.75">
      <c r="A288" s="1007"/>
      <c r="B288" s="1008"/>
      <c r="C288" s="1008"/>
      <c r="D288" s="1007"/>
      <c r="E288" s="1007"/>
      <c r="F288" s="1007"/>
      <c r="G288" s="1007"/>
    </row>
    <row r="289" spans="1:7" ht="15.75">
      <c r="A289" s="1007"/>
      <c r="B289" s="1008"/>
      <c r="C289" s="1008"/>
      <c r="D289" s="1007"/>
      <c r="E289" s="1007"/>
      <c r="F289" s="1007"/>
      <c r="G289" s="1007"/>
    </row>
    <row r="290" spans="1:7" ht="15.75">
      <c r="A290" s="1007"/>
      <c r="B290" s="1008"/>
      <c r="C290" s="1008"/>
      <c r="D290" s="1007"/>
      <c r="E290" s="1007"/>
      <c r="F290" s="1007"/>
      <c r="G290" s="1007"/>
    </row>
    <row r="291" spans="1:7" ht="15.75">
      <c r="A291" s="1007"/>
      <c r="B291" s="1008"/>
      <c r="C291" s="1008"/>
      <c r="D291" s="1007"/>
      <c r="E291" s="1007"/>
      <c r="F291" s="1007"/>
      <c r="G291" s="1007"/>
    </row>
    <row r="292" spans="1:7" ht="15.75">
      <c r="A292" s="1007"/>
      <c r="B292" s="1008"/>
      <c r="C292" s="1008"/>
      <c r="D292" s="1007"/>
      <c r="E292" s="1007"/>
      <c r="F292" s="1007"/>
      <c r="G292" s="1007"/>
    </row>
    <row r="293" spans="1:7" ht="15.75">
      <c r="A293" s="1007"/>
      <c r="B293" s="1008"/>
      <c r="C293" s="1008"/>
      <c r="D293" s="1007"/>
      <c r="E293" s="1007"/>
      <c r="F293" s="1007"/>
      <c r="G293" s="1007"/>
    </row>
    <row r="294" spans="1:7" ht="15.75">
      <c r="A294" s="1007"/>
      <c r="B294" s="1008"/>
      <c r="C294" s="1008"/>
      <c r="D294" s="1007"/>
      <c r="E294" s="1007"/>
      <c r="F294" s="1007"/>
      <c r="G294" s="1007"/>
    </row>
    <row r="295" spans="1:7" ht="15.75">
      <c r="A295" s="1007"/>
      <c r="B295" s="1008"/>
      <c r="C295" s="1008"/>
      <c r="D295" s="1007"/>
      <c r="E295" s="1007"/>
      <c r="F295" s="1007"/>
      <c r="G295" s="1007"/>
    </row>
    <row r="296" spans="1:7" ht="15.75">
      <c r="A296" s="1007"/>
      <c r="B296" s="1008"/>
      <c r="C296" s="1008"/>
      <c r="D296" s="1007"/>
      <c r="E296" s="1007"/>
      <c r="F296" s="1007"/>
      <c r="G296" s="1007"/>
    </row>
    <row r="297" spans="1:7" ht="15.75">
      <c r="A297" s="1007"/>
      <c r="B297" s="1008"/>
      <c r="C297" s="1008"/>
      <c r="D297" s="1007"/>
      <c r="E297" s="1007"/>
      <c r="F297" s="1007"/>
      <c r="G297" s="1007"/>
    </row>
    <row r="298" spans="1:7" ht="15.75">
      <c r="A298" s="1007"/>
      <c r="B298" s="1008"/>
      <c r="C298" s="1008"/>
      <c r="D298" s="1007"/>
      <c r="E298" s="1007"/>
      <c r="F298" s="1007"/>
      <c r="G298" s="1007"/>
    </row>
    <row r="299" spans="1:7" ht="15.75">
      <c r="A299" s="1007"/>
      <c r="B299" s="1008"/>
      <c r="C299" s="1008"/>
      <c r="D299" s="1007"/>
      <c r="E299" s="1007"/>
      <c r="F299" s="1007"/>
      <c r="G299" s="1007"/>
    </row>
    <row r="300" spans="1:7" ht="15.75">
      <c r="A300" s="1007"/>
      <c r="B300" s="1008"/>
      <c r="C300" s="1008"/>
      <c r="D300" s="1007"/>
      <c r="E300" s="1007"/>
      <c r="F300" s="1007"/>
      <c r="G300" s="1007"/>
    </row>
    <row r="301" spans="1:7" ht="15.75">
      <c r="A301" s="1007"/>
      <c r="B301" s="1008"/>
      <c r="C301" s="1008"/>
      <c r="D301" s="1007"/>
      <c r="E301" s="1007"/>
      <c r="F301" s="1007"/>
      <c r="G301" s="1007"/>
    </row>
    <row r="302" spans="1:7" ht="15.75">
      <c r="A302" s="1007"/>
      <c r="B302" s="1008"/>
      <c r="C302" s="1008"/>
      <c r="D302" s="1007"/>
      <c r="E302" s="1007"/>
      <c r="F302" s="1007"/>
      <c r="G302" s="1007"/>
    </row>
    <row r="303" spans="1:7" ht="15.75">
      <c r="A303" s="1007"/>
      <c r="B303" s="1008"/>
      <c r="C303" s="1008"/>
      <c r="D303" s="1007"/>
      <c r="E303" s="1007"/>
      <c r="F303" s="1007"/>
      <c r="G303" s="1007"/>
    </row>
    <row r="304" spans="1:7" ht="15.75">
      <c r="A304" s="1007"/>
      <c r="B304" s="1008"/>
      <c r="C304" s="1008"/>
      <c r="D304" s="1007"/>
      <c r="E304" s="1007"/>
      <c r="F304" s="1007"/>
      <c r="G304" s="1007"/>
    </row>
    <row r="305" spans="1:7" ht="15.75">
      <c r="A305" s="1007"/>
      <c r="B305" s="1008"/>
      <c r="C305" s="1008"/>
      <c r="D305" s="1007"/>
      <c r="E305" s="1007"/>
      <c r="F305" s="1007"/>
      <c r="G305" s="1007"/>
    </row>
    <row r="306" spans="1:7" ht="15.75">
      <c r="A306" s="1007"/>
      <c r="B306" s="1008"/>
      <c r="C306" s="1008"/>
      <c r="D306" s="1007"/>
      <c r="E306" s="1007"/>
      <c r="F306" s="1007"/>
      <c r="G306" s="1007"/>
    </row>
    <row r="307" spans="1:7" ht="15.75">
      <c r="A307" s="1007"/>
      <c r="B307" s="1008"/>
      <c r="C307" s="1008"/>
      <c r="D307" s="1007"/>
      <c r="E307" s="1007"/>
      <c r="F307" s="1007"/>
      <c r="G307" s="1007"/>
    </row>
    <row r="308" spans="1:7" ht="15.75">
      <c r="A308" s="1007"/>
      <c r="B308" s="1008"/>
      <c r="C308" s="1008"/>
      <c r="D308" s="1007"/>
      <c r="E308" s="1007"/>
      <c r="F308" s="1007"/>
      <c r="G308" s="1007"/>
    </row>
    <row r="309" spans="1:7" ht="15.75">
      <c r="A309" s="1007"/>
      <c r="B309" s="1008"/>
      <c r="C309" s="1008"/>
      <c r="D309" s="1007"/>
      <c r="E309" s="1007"/>
      <c r="F309" s="1007"/>
      <c r="G309" s="1007"/>
    </row>
    <row r="310" spans="1:7" ht="15.75">
      <c r="A310" s="1007"/>
      <c r="B310" s="1008"/>
      <c r="C310" s="1008"/>
      <c r="D310" s="1007"/>
      <c r="E310" s="1007"/>
      <c r="F310" s="1007"/>
      <c r="G310" s="1007"/>
    </row>
    <row r="311" spans="1:7" ht="15.75">
      <c r="A311" s="1007"/>
      <c r="B311" s="1008"/>
      <c r="C311" s="1008"/>
      <c r="D311" s="1007"/>
      <c r="E311" s="1007"/>
      <c r="F311" s="1007"/>
      <c r="G311" s="1007"/>
    </row>
    <row r="312" spans="1:7" ht="15.75">
      <c r="A312" s="1007"/>
      <c r="B312" s="1008"/>
      <c r="C312" s="1008"/>
      <c r="D312" s="1007"/>
      <c r="E312" s="1007"/>
      <c r="F312" s="1007"/>
      <c r="G312" s="1007"/>
    </row>
    <row r="313" spans="1:7" ht="15.75">
      <c r="A313" s="1007"/>
      <c r="B313" s="1008"/>
      <c r="C313" s="1008"/>
      <c r="D313" s="1007"/>
      <c r="E313" s="1007"/>
      <c r="F313" s="1007"/>
      <c r="G313" s="1007"/>
    </row>
    <row r="314" spans="1:7" ht="15.75">
      <c r="A314" s="1007"/>
      <c r="B314" s="1008"/>
      <c r="C314" s="1008"/>
      <c r="D314" s="1007"/>
      <c r="E314" s="1007"/>
      <c r="F314" s="1007"/>
      <c r="G314" s="1007"/>
    </row>
    <row r="315" spans="1:7" ht="15.75">
      <c r="A315" s="1007"/>
      <c r="B315" s="1008"/>
      <c r="C315" s="1008"/>
      <c r="D315" s="1007"/>
      <c r="E315" s="1007"/>
      <c r="F315" s="1007"/>
      <c r="G315" s="1007"/>
    </row>
    <row r="316" spans="1:7" ht="15.75">
      <c r="A316" s="1007"/>
      <c r="B316" s="1008"/>
      <c r="C316" s="1008"/>
      <c r="D316" s="1007"/>
      <c r="E316" s="1007"/>
      <c r="F316" s="1007"/>
      <c r="G316" s="1007"/>
    </row>
    <row r="317" spans="1:7" ht="15.75">
      <c r="A317" s="1007"/>
      <c r="B317" s="1008"/>
      <c r="C317" s="1008"/>
      <c r="D317" s="1007"/>
      <c r="E317" s="1007"/>
      <c r="F317" s="1007"/>
      <c r="G317" s="1007"/>
    </row>
    <row r="318" spans="1:7" ht="15.75">
      <c r="A318" s="1007"/>
      <c r="B318" s="1008"/>
      <c r="C318" s="1008"/>
      <c r="D318" s="1007"/>
      <c r="E318" s="1007"/>
      <c r="F318" s="1007"/>
      <c r="G318" s="1007"/>
    </row>
    <row r="319" spans="1:7" ht="15.75">
      <c r="A319" s="1007"/>
      <c r="B319" s="1008"/>
      <c r="C319" s="1008"/>
      <c r="D319" s="1007"/>
      <c r="E319" s="1007"/>
      <c r="F319" s="1007"/>
      <c r="G319" s="1007"/>
    </row>
    <row r="320" spans="1:7" ht="15.75">
      <c r="A320" s="1007"/>
      <c r="B320" s="1008"/>
      <c r="C320" s="1008"/>
      <c r="D320" s="1007"/>
      <c r="E320" s="1007"/>
      <c r="F320" s="1007"/>
      <c r="G320" s="1007"/>
    </row>
    <row r="321" spans="1:7" ht="15.75">
      <c r="A321" s="1007"/>
      <c r="B321" s="1008"/>
      <c r="C321" s="1008"/>
      <c r="D321" s="1007"/>
      <c r="E321" s="1007"/>
      <c r="F321" s="1007"/>
      <c r="G321" s="1007"/>
    </row>
    <row r="322" spans="1:7" ht="15.75">
      <c r="A322" s="1007"/>
      <c r="B322" s="1008"/>
      <c r="C322" s="1008"/>
      <c r="D322" s="1007"/>
      <c r="E322" s="1007"/>
      <c r="F322" s="1007"/>
      <c r="G322" s="1007"/>
    </row>
    <row r="323" spans="1:7" ht="15.75">
      <c r="A323" s="1007"/>
      <c r="B323" s="1008"/>
      <c r="C323" s="1008"/>
      <c r="D323" s="1007"/>
      <c r="E323" s="1007"/>
      <c r="F323" s="1007"/>
      <c r="G323" s="1007"/>
    </row>
    <row r="324" spans="1:7" ht="15.75">
      <c r="A324" s="1007"/>
      <c r="B324" s="1008"/>
      <c r="C324" s="1008"/>
      <c r="D324" s="1007"/>
      <c r="E324" s="1007"/>
      <c r="F324" s="1007"/>
      <c r="G324" s="1007"/>
    </row>
    <row r="325" spans="1:7" ht="15.75">
      <c r="A325" s="1007"/>
      <c r="B325" s="1008"/>
      <c r="C325" s="1008"/>
      <c r="D325" s="1007"/>
      <c r="E325" s="1007"/>
      <c r="F325" s="1007"/>
      <c r="G325" s="1007"/>
    </row>
    <row r="326" spans="1:7" ht="15.75">
      <c r="A326" s="1007"/>
      <c r="B326" s="1008"/>
      <c r="C326" s="1008"/>
      <c r="D326" s="1007"/>
      <c r="E326" s="1007"/>
      <c r="F326" s="1007"/>
      <c r="G326" s="1007"/>
    </row>
    <row r="327" spans="1:7" ht="15.75">
      <c r="A327" s="1007"/>
      <c r="B327" s="1008"/>
      <c r="C327" s="1008"/>
      <c r="D327" s="1007"/>
      <c r="E327" s="1007"/>
      <c r="F327" s="1007"/>
      <c r="G327" s="1007"/>
    </row>
    <row r="328" spans="1:7" ht="15.75">
      <c r="A328" s="1007"/>
      <c r="B328" s="1008"/>
      <c r="C328" s="1008"/>
      <c r="D328" s="1007"/>
      <c r="E328" s="1007"/>
      <c r="F328" s="1007"/>
      <c r="G328" s="1007"/>
    </row>
    <row r="329" spans="1:7" ht="15.75">
      <c r="A329" s="1007"/>
      <c r="B329" s="1008"/>
      <c r="C329" s="1008"/>
      <c r="D329" s="1007"/>
      <c r="E329" s="1007"/>
      <c r="F329" s="1007"/>
      <c r="G329" s="1007"/>
    </row>
    <row r="330" spans="1:7" ht="15.75">
      <c r="A330" s="1007"/>
      <c r="B330" s="1008"/>
      <c r="C330" s="1008"/>
      <c r="D330" s="1007"/>
      <c r="E330" s="1007"/>
      <c r="F330" s="1007"/>
      <c r="G330" s="1007"/>
    </row>
    <row r="331" spans="1:7" ht="15.75">
      <c r="A331" s="1007"/>
      <c r="B331" s="1008"/>
      <c r="C331" s="1008"/>
      <c r="D331" s="1007"/>
      <c r="E331" s="1007"/>
      <c r="F331" s="1007"/>
      <c r="G331" s="1007"/>
    </row>
    <row r="332" spans="1:7" ht="15.75">
      <c r="A332" s="1007"/>
      <c r="B332" s="1008"/>
      <c r="C332" s="1008"/>
      <c r="D332" s="1007"/>
      <c r="E332" s="1007"/>
      <c r="F332" s="1007"/>
      <c r="G332" s="1007"/>
    </row>
    <row r="333" spans="1:7" ht="15.75">
      <c r="A333" s="1007"/>
      <c r="B333" s="1008"/>
      <c r="C333" s="1008"/>
      <c r="D333" s="1007"/>
      <c r="E333" s="1007"/>
      <c r="F333" s="1007"/>
      <c r="G333" s="1007"/>
    </row>
    <row r="334" spans="1:7" ht="15.75">
      <c r="A334" s="1007"/>
      <c r="B334" s="1008"/>
      <c r="C334" s="1008"/>
      <c r="D334" s="1007"/>
      <c r="E334" s="1007"/>
      <c r="F334" s="1007"/>
      <c r="G334" s="1007"/>
    </row>
    <row r="335" spans="1:7" ht="15.75">
      <c r="A335" s="1007"/>
      <c r="B335" s="1008"/>
      <c r="C335" s="1008"/>
      <c r="D335" s="1007"/>
      <c r="E335" s="1007"/>
      <c r="F335" s="1007"/>
      <c r="G335" s="1007"/>
    </row>
    <row r="336" spans="1:7" ht="15.75">
      <c r="A336" s="1007"/>
      <c r="B336" s="1008"/>
      <c r="C336" s="1008"/>
      <c r="D336" s="1007"/>
      <c r="E336" s="1007"/>
      <c r="F336" s="1007"/>
      <c r="G336" s="1007"/>
    </row>
    <row r="337" spans="1:7" ht="15.75">
      <c r="A337" s="1007"/>
      <c r="B337" s="1008"/>
      <c r="C337" s="1008"/>
      <c r="D337" s="1007"/>
      <c r="E337" s="1007"/>
      <c r="F337" s="1007"/>
      <c r="G337" s="1007"/>
    </row>
    <row r="338" spans="1:7" ht="15.75">
      <c r="A338" s="1007"/>
      <c r="B338" s="1008"/>
      <c r="C338" s="1008"/>
      <c r="D338" s="1007"/>
      <c r="E338" s="1007"/>
      <c r="F338" s="1007"/>
      <c r="G338" s="1007"/>
    </row>
    <row r="339" spans="1:7" ht="15.75">
      <c r="A339" s="1007"/>
      <c r="B339" s="1008"/>
      <c r="C339" s="1008"/>
      <c r="D339" s="1007"/>
      <c r="E339" s="1007"/>
      <c r="F339" s="1007"/>
      <c r="G339" s="1007"/>
    </row>
    <row r="340" spans="1:7" ht="15.75">
      <c r="A340" s="1007"/>
      <c r="B340" s="1008"/>
      <c r="C340" s="1008"/>
      <c r="D340" s="1007"/>
      <c r="E340" s="1007"/>
      <c r="F340" s="1007"/>
      <c r="G340" s="1007"/>
    </row>
    <row r="341" spans="1:7" ht="15.75">
      <c r="A341" s="1007"/>
      <c r="B341" s="1008"/>
      <c r="C341" s="1008"/>
      <c r="D341" s="1007"/>
      <c r="E341" s="1007"/>
      <c r="F341" s="1007"/>
      <c r="G341" s="1007"/>
    </row>
    <row r="342" spans="1:7" ht="15.75">
      <c r="A342" s="1007"/>
      <c r="B342" s="1008"/>
      <c r="C342" s="1008"/>
      <c r="D342" s="1007"/>
      <c r="E342" s="1007"/>
      <c r="F342" s="1007"/>
      <c r="G342" s="1007"/>
    </row>
    <row r="343" spans="1:7" ht="15.75">
      <c r="A343" s="1007"/>
      <c r="B343" s="1008"/>
      <c r="C343" s="1008"/>
      <c r="D343" s="1007"/>
      <c r="E343" s="1007"/>
      <c r="F343" s="1007"/>
      <c r="G343" s="1007"/>
    </row>
    <row r="344" spans="1:7" ht="15.75">
      <c r="A344" s="1007"/>
      <c r="B344" s="1008"/>
      <c r="C344" s="1008"/>
      <c r="D344" s="1007"/>
      <c r="E344" s="1007"/>
      <c r="F344" s="1007"/>
      <c r="G344" s="1007"/>
    </row>
    <row r="345" spans="1:7" ht="15.75">
      <c r="A345" s="1007"/>
      <c r="B345" s="1008"/>
      <c r="C345" s="1008"/>
      <c r="D345" s="1007"/>
      <c r="E345" s="1007"/>
      <c r="F345" s="1007"/>
      <c r="G345" s="1007"/>
    </row>
    <row r="346" spans="1:7" ht="15.75">
      <c r="A346" s="1007"/>
      <c r="B346" s="1008"/>
      <c r="C346" s="1008"/>
      <c r="D346" s="1007"/>
      <c r="E346" s="1007"/>
      <c r="F346" s="1007"/>
      <c r="G346" s="1007"/>
    </row>
    <row r="347" spans="1:7" ht="15.75">
      <c r="A347" s="1007"/>
      <c r="B347" s="1008"/>
      <c r="C347" s="1008"/>
      <c r="D347" s="1007"/>
      <c r="E347" s="1007"/>
      <c r="F347" s="1007"/>
      <c r="G347" s="1007"/>
    </row>
    <row r="348" spans="1:7" ht="15.75">
      <c r="A348" s="1007"/>
      <c r="B348" s="1008"/>
      <c r="C348" s="1008"/>
      <c r="D348" s="1007"/>
      <c r="E348" s="1007"/>
      <c r="F348" s="1007"/>
      <c r="G348" s="1007"/>
    </row>
    <row r="349" spans="1:7" ht="15.75">
      <c r="A349" s="1007"/>
      <c r="B349" s="1008"/>
      <c r="C349" s="1008"/>
      <c r="D349" s="1007"/>
      <c r="E349" s="1007"/>
      <c r="F349" s="1007"/>
      <c r="G349" s="1007"/>
    </row>
    <row r="350" spans="1:7" ht="15.75">
      <c r="A350" s="1007"/>
      <c r="B350" s="1008"/>
      <c r="C350" s="1008"/>
      <c r="D350" s="1007"/>
      <c r="E350" s="1007"/>
      <c r="F350" s="1007"/>
      <c r="G350" s="1007"/>
    </row>
    <row r="351" spans="1:7" ht="15.75">
      <c r="A351" s="1007"/>
      <c r="B351" s="1008"/>
      <c r="C351" s="1008"/>
      <c r="D351" s="1007"/>
      <c r="E351" s="1007"/>
      <c r="F351" s="1007"/>
      <c r="G351" s="1007"/>
    </row>
    <row r="352" spans="1:7" ht="15.75">
      <c r="A352" s="1007"/>
      <c r="B352" s="1008"/>
      <c r="C352" s="1008"/>
      <c r="D352" s="1007"/>
      <c r="E352" s="1007"/>
      <c r="F352" s="1007"/>
      <c r="G352" s="1007"/>
    </row>
    <row r="353" spans="1:7" ht="15.75">
      <c r="A353" s="1007"/>
      <c r="B353" s="1008"/>
      <c r="C353" s="1008"/>
      <c r="D353" s="1007"/>
      <c r="E353" s="1007"/>
      <c r="F353" s="1007"/>
      <c r="G353" s="1007"/>
    </row>
    <row r="354" spans="1:7" ht="15.75">
      <c r="A354" s="1007"/>
      <c r="B354" s="1008"/>
      <c r="C354" s="1008"/>
      <c r="D354" s="1007"/>
      <c r="E354" s="1007"/>
      <c r="F354" s="1007"/>
      <c r="G354" s="1007"/>
    </row>
    <row r="355" spans="1:7" ht="15.75">
      <c r="A355" s="1007"/>
      <c r="B355" s="1008"/>
      <c r="C355" s="1008"/>
      <c r="D355" s="1007"/>
      <c r="E355" s="1007"/>
      <c r="F355" s="1007"/>
      <c r="G355" s="1007"/>
    </row>
  </sheetData>
  <mergeCells count="1">
    <mergeCell ref="D11:F11"/>
  </mergeCells>
  <pageMargins left="0.70866141732283472" right="0.70866141732283472" top="0.74803149606299213" bottom="0.74803149606299213" header="0.31496062992125984" footer="0.31496062992125984"/>
  <pageSetup paperSize="9" scale="82" orientation="portrait" r:id="rId1"/>
  <headerFooter>
    <oddHeader xml:space="preserve">&amp;LDU Polzela, 3-Načrt s področja elektrotehnike, št.: 86/2022&amp;RREKAPITULACIJA
</oddHeader>
    <oddFooter>&amp;RStran &amp;P od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8F6B7-33DD-4B80-A29D-05E011E99977}">
  <sheetPr>
    <tabColor rgb="FFFF0000"/>
  </sheetPr>
  <dimension ref="A1:E75"/>
  <sheetViews>
    <sheetView view="pageBreakPreview" zoomScale="130" zoomScaleNormal="100" zoomScaleSheetLayoutView="130" workbookViewId="0">
      <pane ySplit="3" topLeftCell="A4" activePane="bottomLeft" state="frozen"/>
      <selection activeCell="K26" sqref="K26"/>
      <selection pane="bottomLeft" activeCell="D10" sqref="D10"/>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5" s="1035" customFormat="1" ht="20.100000000000001" customHeight="1">
      <c r="A1" s="1035" t="s">
        <v>1208</v>
      </c>
      <c r="B1" s="1033"/>
      <c r="D1" s="1034"/>
      <c r="E1" s="1034"/>
    </row>
    <row r="2" spans="1:5" ht="20.100000000000001" customHeight="1"/>
    <row r="3" spans="1:5" ht="20.100000000000001" customHeight="1" thickBot="1">
      <c r="A3" s="1046" t="s">
        <v>1209</v>
      </c>
      <c r="B3" s="1047" t="s">
        <v>1210</v>
      </c>
      <c r="C3" s="1046" t="s">
        <v>1211</v>
      </c>
      <c r="D3" s="1045" t="s">
        <v>1212</v>
      </c>
      <c r="E3" s="1045" t="s">
        <v>1213</v>
      </c>
    </row>
    <row r="4" spans="1:5" ht="20.100000000000001" customHeight="1"/>
    <row r="5" spans="1:5" ht="20.100000000000001" customHeight="1">
      <c r="B5" s="1033" t="s">
        <v>1214</v>
      </c>
    </row>
    <row r="6" spans="1:5" ht="20.100000000000001" customHeight="1"/>
    <row r="7" spans="1:5" ht="20.100000000000001" customHeight="1">
      <c r="A7" s="1044" t="s">
        <v>1073</v>
      </c>
      <c r="B7" s="1043" t="s">
        <v>1215</v>
      </c>
      <c r="C7" s="1039"/>
      <c r="D7" s="1038"/>
      <c r="E7" s="1038"/>
    </row>
    <row r="8" spans="1:5" ht="120" customHeight="1">
      <c r="A8" s="1036" t="s">
        <v>1216</v>
      </c>
      <c r="B8" s="1042" t="s">
        <v>1217</v>
      </c>
      <c r="C8" s="1041"/>
      <c r="D8" s="1038"/>
      <c r="E8" s="1038"/>
    </row>
    <row r="9" spans="1:5" ht="20.100000000000001" customHeight="1">
      <c r="B9" s="1040" t="s">
        <v>657</v>
      </c>
      <c r="C9" s="1039">
        <v>16</v>
      </c>
      <c r="D9" s="1038"/>
      <c r="E9" s="1038">
        <f>C9*D9</f>
        <v>0</v>
      </c>
    </row>
    <row r="10" spans="1:5" ht="20.100000000000001" customHeight="1">
      <c r="B10" s="1040"/>
      <c r="C10" s="1039"/>
      <c r="D10" s="1038"/>
      <c r="E10" s="1038"/>
    </row>
    <row r="11" spans="1:5" ht="120" customHeight="1">
      <c r="A11" s="1036" t="s">
        <v>1218</v>
      </c>
      <c r="B11" s="1042" t="s">
        <v>3421</v>
      </c>
      <c r="C11" s="1041"/>
      <c r="D11" s="1038"/>
      <c r="E11" s="1038"/>
    </row>
    <row r="12" spans="1:5" ht="20.100000000000001" customHeight="1">
      <c r="B12" s="1040" t="s">
        <v>657</v>
      </c>
      <c r="C12" s="1039">
        <v>88</v>
      </c>
      <c r="D12" s="1038"/>
      <c r="E12" s="1038">
        <f>C12*D12</f>
        <v>0</v>
      </c>
    </row>
    <row r="13" spans="1:5" ht="20.100000000000001" customHeight="1">
      <c r="B13" s="1040"/>
      <c r="C13" s="1039"/>
      <c r="D13" s="1038"/>
      <c r="E13" s="1038"/>
    </row>
    <row r="14" spans="1:5" ht="120" customHeight="1">
      <c r="A14" s="1036" t="s">
        <v>1219</v>
      </c>
      <c r="B14" s="1042" t="s">
        <v>1220</v>
      </c>
      <c r="C14" s="1041"/>
      <c r="D14" s="1038"/>
      <c r="E14" s="1038"/>
    </row>
    <row r="15" spans="1:5" ht="20.100000000000001" customHeight="1">
      <c r="B15" s="1040" t="s">
        <v>657</v>
      </c>
      <c r="C15" s="1039">
        <v>146</v>
      </c>
      <c r="D15" s="1038"/>
      <c r="E15" s="1038">
        <f>C15*D15</f>
        <v>0</v>
      </c>
    </row>
    <row r="16" spans="1:5" ht="20.100000000000001" customHeight="1">
      <c r="B16" s="1040"/>
      <c r="C16" s="1039"/>
      <c r="D16" s="1038"/>
      <c r="E16" s="1038"/>
    </row>
    <row r="17" spans="1:5" ht="120" customHeight="1">
      <c r="A17" s="1036" t="s">
        <v>1221</v>
      </c>
      <c r="B17" s="1042" t="s">
        <v>1222</v>
      </c>
      <c r="C17" s="1041"/>
      <c r="D17" s="1038"/>
      <c r="E17" s="1038"/>
    </row>
    <row r="18" spans="1:5" ht="20.100000000000001" customHeight="1">
      <c r="B18" s="1040" t="s">
        <v>657</v>
      </c>
      <c r="C18" s="1039">
        <v>80</v>
      </c>
      <c r="D18" s="1038"/>
      <c r="E18" s="1038">
        <f>C18*D18</f>
        <v>0</v>
      </c>
    </row>
    <row r="19" spans="1:5" ht="20.100000000000001" customHeight="1">
      <c r="B19" s="1040"/>
      <c r="C19" s="1039"/>
      <c r="D19" s="1038"/>
      <c r="E19" s="1038"/>
    </row>
    <row r="20" spans="1:5" ht="120" customHeight="1">
      <c r="A20" s="1036" t="s">
        <v>1223</v>
      </c>
      <c r="B20" s="1042" t="s">
        <v>1224</v>
      </c>
      <c r="C20" s="1041"/>
      <c r="D20" s="1038"/>
      <c r="E20" s="1038"/>
    </row>
    <row r="21" spans="1:5" ht="20.100000000000001" customHeight="1">
      <c r="B21" s="1040" t="s">
        <v>657</v>
      </c>
      <c r="C21" s="1039">
        <v>90</v>
      </c>
      <c r="D21" s="1038"/>
      <c r="E21" s="1038">
        <f>C21*D21</f>
        <v>0</v>
      </c>
    </row>
    <row r="22" spans="1:5" ht="20.100000000000001" customHeight="1">
      <c r="B22" s="1040"/>
      <c r="C22" s="1039"/>
      <c r="D22" s="1038"/>
      <c r="E22" s="1038"/>
    </row>
    <row r="23" spans="1:5" ht="120" customHeight="1">
      <c r="A23" s="1036" t="s">
        <v>1225</v>
      </c>
      <c r="B23" s="1042" t="s">
        <v>1226</v>
      </c>
      <c r="C23" s="1041"/>
      <c r="D23" s="1038"/>
      <c r="E23" s="1038"/>
    </row>
    <row r="24" spans="1:5" ht="20.100000000000001" customHeight="1">
      <c r="B24" s="1040" t="s">
        <v>657</v>
      </c>
      <c r="C24" s="1039">
        <v>52</v>
      </c>
      <c r="D24" s="1038"/>
      <c r="E24" s="1038">
        <f>C24*D24</f>
        <v>0</v>
      </c>
    </row>
    <row r="25" spans="1:5" ht="20.100000000000001" customHeight="1">
      <c r="B25" s="1040"/>
      <c r="C25" s="1039"/>
      <c r="D25" s="1038"/>
      <c r="E25" s="1038"/>
    </row>
    <row r="26" spans="1:5" ht="120" customHeight="1">
      <c r="A26" s="1036" t="s">
        <v>1227</v>
      </c>
      <c r="B26" s="1042" t="s">
        <v>1228</v>
      </c>
      <c r="C26" s="1041"/>
      <c r="D26" s="1038"/>
      <c r="E26" s="1038"/>
    </row>
    <row r="27" spans="1:5" ht="20.100000000000001" customHeight="1">
      <c r="B27" s="1040" t="s">
        <v>657</v>
      </c>
      <c r="C27" s="1039">
        <v>4</v>
      </c>
      <c r="D27" s="1038"/>
      <c r="E27" s="1038">
        <f>C27*D27</f>
        <v>0</v>
      </c>
    </row>
    <row r="28" spans="1:5" ht="20.100000000000001" customHeight="1">
      <c r="B28" s="1040"/>
      <c r="C28" s="1039"/>
      <c r="D28" s="1038"/>
      <c r="E28" s="1038"/>
    </row>
    <row r="29" spans="1:5" ht="120" customHeight="1">
      <c r="A29" s="1036" t="s">
        <v>1229</v>
      </c>
      <c r="B29" s="1042" t="s">
        <v>1230</v>
      </c>
      <c r="C29" s="1041"/>
      <c r="D29" s="1038"/>
      <c r="E29" s="1038"/>
    </row>
    <row r="30" spans="1:5" ht="20.100000000000001" customHeight="1">
      <c r="B30" s="1040" t="s">
        <v>657</v>
      </c>
      <c r="C30" s="1039">
        <v>3</v>
      </c>
      <c r="D30" s="1038"/>
      <c r="E30" s="1038">
        <f>C30*D30</f>
        <v>0</v>
      </c>
    </row>
    <row r="31" spans="1:5" ht="20.100000000000001" customHeight="1">
      <c r="B31" s="1040"/>
      <c r="C31" s="1039"/>
      <c r="D31" s="1038"/>
      <c r="E31" s="1038"/>
    </row>
    <row r="32" spans="1:5" ht="120" customHeight="1">
      <c r="A32" s="1036" t="s">
        <v>1231</v>
      </c>
      <c r="B32" s="1042" t="s">
        <v>1232</v>
      </c>
      <c r="C32" s="1041"/>
      <c r="D32" s="1038"/>
      <c r="E32" s="1038"/>
    </row>
    <row r="33" spans="1:5" ht="20.100000000000001" customHeight="1">
      <c r="B33" s="1040" t="s">
        <v>657</v>
      </c>
      <c r="C33" s="1039">
        <v>112</v>
      </c>
      <c r="D33" s="1038"/>
      <c r="E33" s="1038">
        <f>C33*D33</f>
        <v>0</v>
      </c>
    </row>
    <row r="34" spans="1:5" ht="20.100000000000001" customHeight="1">
      <c r="B34" s="1040"/>
      <c r="C34" s="1039"/>
      <c r="D34" s="1038"/>
      <c r="E34" s="1038"/>
    </row>
    <row r="35" spans="1:5" ht="120" customHeight="1">
      <c r="A35" s="1036" t="s">
        <v>1233</v>
      </c>
      <c r="B35" s="1042" t="s">
        <v>1234</v>
      </c>
      <c r="C35" s="1041"/>
      <c r="D35" s="1038"/>
      <c r="E35" s="1038"/>
    </row>
    <row r="36" spans="1:5" ht="20.100000000000001" customHeight="1">
      <c r="B36" s="1040" t="s">
        <v>657</v>
      </c>
      <c r="C36" s="1039">
        <v>32</v>
      </c>
      <c r="D36" s="1038"/>
      <c r="E36" s="1038">
        <f>C36*D36</f>
        <v>0</v>
      </c>
    </row>
    <row r="37" spans="1:5" ht="20.100000000000001" customHeight="1">
      <c r="B37" s="1040"/>
      <c r="C37" s="1039"/>
      <c r="D37" s="1038"/>
      <c r="E37" s="1038"/>
    </row>
    <row r="38" spans="1:5" ht="20.100000000000001" customHeight="1">
      <c r="B38" s="1043" t="s">
        <v>1235</v>
      </c>
      <c r="C38" s="1039"/>
      <c r="D38" s="1038"/>
      <c r="E38" s="1038"/>
    </row>
    <row r="39" spans="1:5" ht="20.100000000000001" customHeight="1">
      <c r="A39" s="1036" t="s">
        <v>1236</v>
      </c>
      <c r="B39" s="1042" t="s">
        <v>1237</v>
      </c>
      <c r="C39" s="1041"/>
      <c r="D39" s="1038"/>
      <c r="E39" s="1038"/>
    </row>
    <row r="40" spans="1:5" ht="20.100000000000001" customHeight="1">
      <c r="B40" s="1040" t="s">
        <v>657</v>
      </c>
      <c r="C40" s="1039">
        <v>23</v>
      </c>
      <c r="D40" s="1038"/>
      <c r="E40" s="1038">
        <f>C40*D40</f>
        <v>0</v>
      </c>
    </row>
    <row r="41" spans="1:5" ht="20.100000000000001" customHeight="1">
      <c r="B41" s="1040"/>
      <c r="C41" s="1039"/>
      <c r="D41" s="1038"/>
      <c r="E41" s="1038"/>
    </row>
    <row r="42" spans="1:5" ht="20.100000000000001" customHeight="1">
      <c r="A42" s="1036" t="s">
        <v>1238</v>
      </c>
      <c r="B42" s="1042" t="s">
        <v>1239</v>
      </c>
      <c r="C42" s="1041"/>
      <c r="D42" s="1038"/>
      <c r="E42" s="1038"/>
    </row>
    <row r="43" spans="1:5" ht="20.100000000000001" customHeight="1">
      <c r="B43" s="1040" t="s">
        <v>657</v>
      </c>
      <c r="C43" s="1039">
        <v>80</v>
      </c>
      <c r="D43" s="1038"/>
      <c r="E43" s="1038">
        <f>C43*D43</f>
        <v>0</v>
      </c>
    </row>
    <row r="44" spans="1:5" ht="20.100000000000001" customHeight="1">
      <c r="B44" s="1040"/>
      <c r="C44" s="1039"/>
      <c r="D44" s="1038"/>
      <c r="E44" s="1038"/>
    </row>
    <row r="45" spans="1:5" s="1035" customFormat="1" ht="20.100000000000001" customHeight="1">
      <c r="A45" s="1035" t="s">
        <v>3420</v>
      </c>
      <c r="B45" s="1033"/>
      <c r="D45" s="1031"/>
      <c r="E45" s="1034">
        <f>SUM(E5:E44)</f>
        <v>0</v>
      </c>
    </row>
    <row r="47" spans="1:5">
      <c r="B47" s="1037"/>
    </row>
    <row r="48" spans="1:5" s="1035" customFormat="1">
      <c r="A48" s="1036"/>
      <c r="B48" s="1033"/>
      <c r="D48" s="1034"/>
      <c r="E48" s="1034"/>
    </row>
    <row r="50" spans="1:2">
      <c r="B50" s="1033"/>
    </row>
    <row r="51" spans="1:2">
      <c r="A51" s="1036"/>
    </row>
    <row r="54" spans="1:2">
      <c r="A54" s="1036"/>
    </row>
    <row r="57" spans="1:2">
      <c r="A57" s="1036"/>
    </row>
    <row r="60" spans="1:2">
      <c r="A60" s="1036"/>
    </row>
    <row r="63" spans="1:2">
      <c r="A63" s="1036"/>
    </row>
    <row r="66" spans="1:5">
      <c r="A66" s="1036"/>
    </row>
    <row r="73" spans="1:5">
      <c r="B73" s="1033"/>
      <c r="C73" s="1035"/>
      <c r="D73" s="1034"/>
      <c r="E73" s="1034"/>
    </row>
    <row r="75" spans="1:5">
      <c r="B75" s="1033"/>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86/2022&amp;RRAZSVETLJAVA</oddHeader>
    <oddFooter>&amp;RStran &amp;P od &amp;N</oddFooter>
  </headerFooter>
  <rowBreaks count="1" manualBreakCount="1">
    <brk id="25" max="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7D09-58B3-4F11-BED9-D04361A65FC2}">
  <sheetPr>
    <tabColor rgb="FFFF0000"/>
  </sheetPr>
  <dimension ref="A1:E242"/>
  <sheetViews>
    <sheetView view="pageBreakPreview" zoomScale="130" zoomScaleNormal="100" zoomScaleSheetLayoutView="130" workbookViewId="0">
      <pane ySplit="3" topLeftCell="A4" activePane="bottomLeft" state="frozen"/>
      <selection activeCell="K26" sqref="K26"/>
      <selection pane="bottomLeft" activeCell="E243" sqref="E243"/>
    </sheetView>
  </sheetViews>
  <sheetFormatPr defaultRowHeight="12.75"/>
  <cols>
    <col min="1" max="1" width="4.85546875" style="1030" bestFit="1" customWidth="1"/>
    <col min="2" max="2" width="78.7109375" style="1032" customWidth="1"/>
    <col min="3" max="3" width="8.5703125" style="1049" customWidth="1"/>
    <col min="4" max="4" width="13.42578125" style="1048" customWidth="1"/>
    <col min="5" max="5" width="18.7109375" style="1048" customWidth="1"/>
    <col min="6" max="16384" width="9.140625" style="1030"/>
  </cols>
  <sheetData>
    <row r="1" spans="1:5" ht="20.100000000000001" customHeight="1">
      <c r="A1" s="1035" t="s">
        <v>1240</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ht="20.100000000000001" customHeight="1">
      <c r="A5" s="1044" t="s">
        <v>1073</v>
      </c>
      <c r="B5" s="1053" t="s">
        <v>1241</v>
      </c>
    </row>
    <row r="6" spans="1:5" ht="20.100000000000001" customHeight="1">
      <c r="A6" s="1036" t="s">
        <v>1216</v>
      </c>
      <c r="B6" s="1032" t="s">
        <v>1242</v>
      </c>
    </row>
    <row r="7" spans="1:5" ht="20.100000000000001" customHeight="1">
      <c r="B7" s="1037" t="s">
        <v>81</v>
      </c>
      <c r="C7" s="1049">
        <v>1</v>
      </c>
      <c r="E7" s="1048">
        <f>C7*D7</f>
        <v>0</v>
      </c>
    </row>
    <row r="8" spans="1:5" ht="20.100000000000001" customHeight="1">
      <c r="B8" s="1037"/>
    </row>
    <row r="9" spans="1:5" ht="20.100000000000001" customHeight="1">
      <c r="A9" s="1036" t="s">
        <v>1218</v>
      </c>
      <c r="B9" s="1032" t="s">
        <v>1243</v>
      </c>
    </row>
    <row r="10" spans="1:5" ht="20.100000000000001" customHeight="1">
      <c r="B10" s="1037" t="s">
        <v>81</v>
      </c>
      <c r="C10" s="1049">
        <v>1</v>
      </c>
      <c r="E10" s="1048">
        <f>C10*D10</f>
        <v>0</v>
      </c>
    </row>
    <row r="11" spans="1:5" ht="20.100000000000001" customHeight="1">
      <c r="B11" s="1037"/>
    </row>
    <row r="12" spans="1:5" ht="20.100000000000001" customHeight="1">
      <c r="B12" s="1053" t="s">
        <v>3436</v>
      </c>
    </row>
    <row r="13" spans="1:5" ht="20.100000000000001" customHeight="1">
      <c r="B13" s="1053"/>
    </row>
    <row r="14" spans="1:5" ht="20.100000000000001" customHeight="1">
      <c r="A14" s="1044" t="s">
        <v>1073</v>
      </c>
      <c r="B14" s="1053" t="s">
        <v>3435</v>
      </c>
    </row>
    <row r="15" spans="1:5" ht="20.100000000000001" customHeight="1">
      <c r="A15" s="1036" t="s">
        <v>1219</v>
      </c>
      <c r="B15" s="1060" t="s">
        <v>1244</v>
      </c>
    </row>
    <row r="16" spans="1:5" ht="20.100000000000001" customHeight="1">
      <c r="B16" s="1037" t="s">
        <v>1064</v>
      </c>
      <c r="C16" s="1049">
        <v>70</v>
      </c>
      <c r="E16" s="1048">
        <f>C16*D16</f>
        <v>0</v>
      </c>
    </row>
    <row r="17" spans="1:5" ht="20.100000000000001" customHeight="1">
      <c r="B17" s="1037"/>
    </row>
    <row r="18" spans="1:5" ht="20.100000000000001" customHeight="1">
      <c r="A18" s="1044" t="s">
        <v>1073</v>
      </c>
      <c r="B18" s="1053" t="s">
        <v>1245</v>
      </c>
    </row>
    <row r="19" spans="1:5" ht="20.100000000000001" customHeight="1">
      <c r="A19" s="1036" t="s">
        <v>1221</v>
      </c>
      <c r="B19" s="1060" t="s">
        <v>1246</v>
      </c>
    </row>
    <row r="20" spans="1:5" ht="20.100000000000001" customHeight="1">
      <c r="B20" s="1037" t="s">
        <v>1064</v>
      </c>
      <c r="C20" s="1049">
        <v>10</v>
      </c>
      <c r="E20" s="1048">
        <f>C20*D20</f>
        <v>0</v>
      </c>
    </row>
    <row r="21" spans="1:5" ht="20.100000000000001" customHeight="1">
      <c r="B21" s="1037"/>
    </row>
    <row r="22" spans="1:5" ht="20.100000000000001" customHeight="1">
      <c r="A22" s="1044" t="s">
        <v>1073</v>
      </c>
      <c r="B22" s="1053" t="s">
        <v>1247</v>
      </c>
    </row>
    <row r="23" spans="1:5" ht="20.100000000000001" customHeight="1">
      <c r="A23" s="1036" t="s">
        <v>1223</v>
      </c>
      <c r="B23" s="1060" t="s">
        <v>1248</v>
      </c>
    </row>
    <row r="24" spans="1:5" ht="20.100000000000001" customHeight="1">
      <c r="B24" s="1037" t="s">
        <v>1064</v>
      </c>
      <c r="C24" s="1049">
        <v>20</v>
      </c>
      <c r="E24" s="1048">
        <f>C24*D24</f>
        <v>0</v>
      </c>
    </row>
    <row r="25" spans="1:5" ht="20.100000000000001" customHeight="1">
      <c r="B25" s="1037"/>
    </row>
    <row r="26" spans="1:5" ht="20.100000000000001" customHeight="1">
      <c r="A26" s="1044" t="s">
        <v>1073</v>
      </c>
      <c r="B26" s="1053" t="s">
        <v>1249</v>
      </c>
    </row>
    <row r="27" spans="1:5" ht="39.950000000000003" customHeight="1">
      <c r="A27" s="1036" t="s">
        <v>1225</v>
      </c>
      <c r="B27" s="1060" t="s">
        <v>1250</v>
      </c>
    </row>
    <row r="28" spans="1:5" ht="20.100000000000001" customHeight="1">
      <c r="B28" s="1037" t="s">
        <v>1064</v>
      </c>
      <c r="C28" s="1049">
        <v>50</v>
      </c>
      <c r="E28" s="1048">
        <f>C28*D28</f>
        <v>0</v>
      </c>
    </row>
    <row r="29" spans="1:5" ht="20.100000000000001" customHeight="1">
      <c r="B29" s="1037"/>
    </row>
    <row r="30" spans="1:5" ht="20.100000000000001" customHeight="1">
      <c r="A30" s="1044" t="s">
        <v>1073</v>
      </c>
      <c r="B30" s="1053" t="s">
        <v>1251</v>
      </c>
    </row>
    <row r="31" spans="1:5" ht="39.950000000000003" customHeight="1">
      <c r="A31" s="1036" t="s">
        <v>1227</v>
      </c>
      <c r="B31" s="1060" t="s">
        <v>1252</v>
      </c>
    </row>
    <row r="32" spans="1:5" ht="20.100000000000001" customHeight="1">
      <c r="B32" s="1037" t="s">
        <v>1064</v>
      </c>
      <c r="C32" s="1049">
        <v>100</v>
      </c>
      <c r="E32" s="1048">
        <f>C32*D32</f>
        <v>0</v>
      </c>
    </row>
    <row r="33" spans="1:5" ht="20.100000000000001" customHeight="1">
      <c r="B33" s="1037"/>
    </row>
    <row r="34" spans="1:5" ht="20.100000000000001" customHeight="1">
      <c r="A34" s="1044" t="s">
        <v>1073</v>
      </c>
      <c r="B34" s="1053" t="s">
        <v>1253</v>
      </c>
    </row>
    <row r="35" spans="1:5" ht="39.950000000000003" customHeight="1">
      <c r="A35" s="1036" t="s">
        <v>1229</v>
      </c>
      <c r="B35" s="1060" t="s">
        <v>1254</v>
      </c>
    </row>
    <row r="36" spans="1:5" ht="20.100000000000001" customHeight="1">
      <c r="B36" s="1037" t="s">
        <v>1064</v>
      </c>
      <c r="C36" s="1049">
        <v>95</v>
      </c>
      <c r="E36" s="1048">
        <f>C36*D36</f>
        <v>0</v>
      </c>
    </row>
    <row r="37" spans="1:5" ht="20.100000000000001" customHeight="1">
      <c r="B37" s="1037"/>
    </row>
    <row r="38" spans="1:5" ht="20.100000000000001" customHeight="1">
      <c r="A38" s="1044" t="s">
        <v>1073</v>
      </c>
      <c r="B38" s="1053" t="s">
        <v>1255</v>
      </c>
    </row>
    <row r="39" spans="1:5" ht="39.950000000000003" customHeight="1">
      <c r="A39" s="1036" t="s">
        <v>1231</v>
      </c>
      <c r="B39" s="1060" t="s">
        <v>1256</v>
      </c>
    </row>
    <row r="40" spans="1:5" ht="20.100000000000001" customHeight="1">
      <c r="B40" s="1037" t="s">
        <v>1064</v>
      </c>
      <c r="C40" s="1049">
        <v>150</v>
      </c>
      <c r="E40" s="1048">
        <f>C40*D40</f>
        <v>0</v>
      </c>
    </row>
    <row r="41" spans="1:5" ht="20.100000000000001" customHeight="1">
      <c r="B41" s="1037"/>
    </row>
    <row r="42" spans="1:5" ht="20.100000000000001" customHeight="1">
      <c r="A42" s="1044" t="s">
        <v>1073</v>
      </c>
      <c r="B42" s="1053" t="s">
        <v>1257</v>
      </c>
    </row>
    <row r="43" spans="1:5" ht="39.950000000000003" customHeight="1">
      <c r="A43" s="1036" t="s">
        <v>1233</v>
      </c>
      <c r="B43" s="1060" t="s">
        <v>1258</v>
      </c>
    </row>
    <row r="44" spans="1:5" ht="20.100000000000001" customHeight="1">
      <c r="B44" s="1037" t="s">
        <v>1064</v>
      </c>
      <c r="C44" s="1049">
        <v>1845</v>
      </c>
      <c r="E44" s="1048">
        <f>C44*D44</f>
        <v>0</v>
      </c>
    </row>
    <row r="45" spans="1:5" ht="20.100000000000001" customHeight="1">
      <c r="B45" s="1037"/>
    </row>
    <row r="46" spans="1:5" ht="20.100000000000001" customHeight="1">
      <c r="A46" s="1044" t="s">
        <v>1073</v>
      </c>
      <c r="B46" s="1053" t="s">
        <v>1259</v>
      </c>
    </row>
    <row r="47" spans="1:5" ht="39.950000000000003" customHeight="1">
      <c r="A47" s="1036" t="s">
        <v>1236</v>
      </c>
      <c r="B47" s="1060" t="s">
        <v>1260</v>
      </c>
    </row>
    <row r="48" spans="1:5" ht="20.100000000000001" customHeight="1">
      <c r="B48" s="1037" t="s">
        <v>1064</v>
      </c>
      <c r="C48" s="1049">
        <v>540</v>
      </c>
      <c r="E48" s="1048">
        <f>C48*D48</f>
        <v>0</v>
      </c>
    </row>
    <row r="49" spans="1:5" ht="20.100000000000001" customHeight="1">
      <c r="B49" s="1037"/>
    </row>
    <row r="50" spans="1:5" ht="20.100000000000001" customHeight="1">
      <c r="A50" s="1044" t="s">
        <v>1073</v>
      </c>
      <c r="B50" s="1053" t="s">
        <v>1261</v>
      </c>
    </row>
    <row r="51" spans="1:5" ht="39.950000000000003" customHeight="1">
      <c r="A51" s="1036" t="s">
        <v>1238</v>
      </c>
      <c r="B51" s="1060" t="s">
        <v>1262</v>
      </c>
    </row>
    <row r="52" spans="1:5" ht="20.100000000000001" customHeight="1">
      <c r="B52" s="1037" t="s">
        <v>1064</v>
      </c>
      <c r="C52" s="1049">
        <v>3600</v>
      </c>
      <c r="E52" s="1048">
        <f>C52*D52</f>
        <v>0</v>
      </c>
    </row>
    <row r="53" spans="1:5" ht="20.100000000000001" customHeight="1">
      <c r="B53" s="1037"/>
    </row>
    <row r="54" spans="1:5" ht="20.100000000000001" customHeight="1">
      <c r="A54" s="1044" t="s">
        <v>1073</v>
      </c>
      <c r="B54" s="1053" t="s">
        <v>1263</v>
      </c>
    </row>
    <row r="55" spans="1:5" ht="39.950000000000003" customHeight="1">
      <c r="A55" s="1036" t="s">
        <v>1264</v>
      </c>
      <c r="B55" s="1042" t="s">
        <v>1265</v>
      </c>
    </row>
    <row r="56" spans="1:5" ht="20.100000000000001" customHeight="1">
      <c r="B56" s="1037" t="s">
        <v>1064</v>
      </c>
      <c r="C56" s="1049">
        <v>1260</v>
      </c>
      <c r="E56" s="1048">
        <f>C56*D56</f>
        <v>0</v>
      </c>
    </row>
    <row r="57" spans="1:5" ht="20.100000000000001" customHeight="1">
      <c r="B57" s="1037"/>
    </row>
    <row r="58" spans="1:5" ht="20.100000000000001" customHeight="1">
      <c r="A58" s="1044" t="s">
        <v>1073</v>
      </c>
      <c r="B58" s="1053" t="s">
        <v>1266</v>
      </c>
    </row>
    <row r="59" spans="1:5" ht="39.950000000000003" customHeight="1">
      <c r="A59" s="1036" t="s">
        <v>1267</v>
      </c>
      <c r="B59" s="1042" t="s">
        <v>1268</v>
      </c>
    </row>
    <row r="60" spans="1:5" ht="20.100000000000001" customHeight="1">
      <c r="B60" s="1037" t="s">
        <v>1064</v>
      </c>
      <c r="C60" s="1049">
        <v>5000</v>
      </c>
      <c r="E60" s="1048">
        <f>C60*D60</f>
        <v>0</v>
      </c>
    </row>
    <row r="61" spans="1:5" ht="20.100000000000001" customHeight="1">
      <c r="B61" s="1037"/>
    </row>
    <row r="62" spans="1:5" ht="20.100000000000001" customHeight="1">
      <c r="A62" s="1044" t="s">
        <v>1073</v>
      </c>
      <c r="B62" s="1053" t="s">
        <v>3434</v>
      </c>
    </row>
    <row r="63" spans="1:5" ht="39.950000000000003" customHeight="1">
      <c r="A63" s="1036" t="s">
        <v>1269</v>
      </c>
      <c r="B63" s="1060" t="s">
        <v>1270</v>
      </c>
    </row>
    <row r="64" spans="1:5" ht="20.100000000000001" customHeight="1">
      <c r="B64" s="1037" t="s">
        <v>1064</v>
      </c>
      <c r="C64" s="1049">
        <v>600</v>
      </c>
      <c r="E64" s="1048">
        <f>C64*D64</f>
        <v>0</v>
      </c>
    </row>
    <row r="65" spans="1:5" ht="20.100000000000001" customHeight="1">
      <c r="B65" s="1037"/>
    </row>
    <row r="66" spans="1:5" ht="20.100000000000001" customHeight="1">
      <c r="A66" s="1044" t="s">
        <v>1073</v>
      </c>
      <c r="B66" s="1053" t="s">
        <v>3433</v>
      </c>
    </row>
    <row r="67" spans="1:5" ht="39.950000000000003" customHeight="1">
      <c r="A67" s="1036" t="s">
        <v>1271</v>
      </c>
      <c r="B67" s="1042" t="s">
        <v>1272</v>
      </c>
    </row>
    <row r="68" spans="1:5" ht="20.100000000000001" customHeight="1">
      <c r="B68" s="1037" t="s">
        <v>1064</v>
      </c>
      <c r="C68" s="1049">
        <v>100</v>
      </c>
      <c r="E68" s="1048">
        <f>C68*D68</f>
        <v>0</v>
      </c>
    </row>
    <row r="69" spans="1:5" ht="20.100000000000001" customHeight="1">
      <c r="B69" s="1037"/>
    </row>
    <row r="70" spans="1:5" ht="20.100000000000001" customHeight="1">
      <c r="A70" s="1044" t="s">
        <v>1073</v>
      </c>
      <c r="B70" s="1053" t="s">
        <v>3432</v>
      </c>
    </row>
    <row r="71" spans="1:5" ht="39.950000000000003" customHeight="1">
      <c r="A71" s="1036" t="s">
        <v>1273</v>
      </c>
      <c r="B71" s="1042" t="s">
        <v>1272</v>
      </c>
    </row>
    <row r="72" spans="1:5" ht="20.100000000000001" customHeight="1">
      <c r="B72" s="1037" t="s">
        <v>1064</v>
      </c>
      <c r="C72" s="1049">
        <v>50</v>
      </c>
      <c r="E72" s="1048">
        <f>C72*D72</f>
        <v>0</v>
      </c>
    </row>
    <row r="73" spans="1:5" ht="20.100000000000001" customHeight="1">
      <c r="B73" s="1037"/>
    </row>
    <row r="74" spans="1:5" ht="20.100000000000001" customHeight="1">
      <c r="A74" s="1044" t="s">
        <v>1073</v>
      </c>
      <c r="B74" s="1053" t="s">
        <v>3431</v>
      </c>
    </row>
    <row r="75" spans="1:5" ht="39.950000000000003" customHeight="1">
      <c r="A75" s="1036" t="s">
        <v>1274</v>
      </c>
      <c r="B75" s="1042" t="s">
        <v>1275</v>
      </c>
    </row>
    <row r="76" spans="1:5" ht="20.100000000000001" customHeight="1">
      <c r="B76" s="1037" t="s">
        <v>1064</v>
      </c>
      <c r="C76" s="1049">
        <v>80</v>
      </c>
      <c r="E76" s="1048">
        <f>C76*D76</f>
        <v>0</v>
      </c>
    </row>
    <row r="77" spans="1:5" ht="20.100000000000001" customHeight="1">
      <c r="B77" s="1037"/>
    </row>
    <row r="78" spans="1:5" ht="20.100000000000001" customHeight="1">
      <c r="A78" s="1044" t="s">
        <v>1073</v>
      </c>
      <c r="B78" s="1053" t="s">
        <v>3430</v>
      </c>
    </row>
    <row r="79" spans="1:5" ht="39.950000000000003" customHeight="1">
      <c r="A79" s="1036" t="s">
        <v>1276</v>
      </c>
      <c r="B79" s="1042" t="s">
        <v>1277</v>
      </c>
    </row>
    <row r="80" spans="1:5" ht="20.100000000000001" customHeight="1">
      <c r="B80" s="1037" t="s">
        <v>1064</v>
      </c>
      <c r="C80" s="1049">
        <v>80</v>
      </c>
      <c r="E80" s="1048">
        <f>C80*D80</f>
        <v>0</v>
      </c>
    </row>
    <row r="81" spans="1:5" ht="20.100000000000001" customHeight="1">
      <c r="B81" s="1037"/>
    </row>
    <row r="82" spans="1:5" ht="20.100000000000001" customHeight="1">
      <c r="A82" s="1044" t="s">
        <v>1073</v>
      </c>
      <c r="B82" s="1053" t="s">
        <v>3429</v>
      </c>
    </row>
    <row r="83" spans="1:5" ht="39.950000000000003" customHeight="1">
      <c r="A83" s="1036" t="s">
        <v>1278</v>
      </c>
      <c r="B83" s="1042" t="s">
        <v>1279</v>
      </c>
    </row>
    <row r="84" spans="1:5" ht="20.100000000000001" customHeight="1">
      <c r="B84" s="1037" t="s">
        <v>1064</v>
      </c>
      <c r="C84" s="1049">
        <v>60</v>
      </c>
      <c r="E84" s="1048">
        <f>C84*D84</f>
        <v>0</v>
      </c>
    </row>
    <row r="85" spans="1:5" ht="20.100000000000001" customHeight="1">
      <c r="A85" s="1036"/>
      <c r="B85" s="1040"/>
    </row>
    <row r="86" spans="1:5" ht="20.100000000000001" customHeight="1">
      <c r="A86" s="1044" t="s">
        <v>1073</v>
      </c>
      <c r="B86" s="1053" t="s">
        <v>3428</v>
      </c>
    </row>
    <row r="87" spans="1:5" ht="39.950000000000003" customHeight="1">
      <c r="A87" s="1036" t="s">
        <v>1280</v>
      </c>
      <c r="B87" s="1042" t="s">
        <v>1281</v>
      </c>
    </row>
    <row r="88" spans="1:5" ht="20.100000000000001" customHeight="1">
      <c r="B88" s="1037" t="s">
        <v>1064</v>
      </c>
      <c r="C88" s="1049">
        <v>80</v>
      </c>
      <c r="E88" s="1048">
        <f>C88*D88</f>
        <v>0</v>
      </c>
    </row>
    <row r="89" spans="1:5" ht="20.100000000000001" customHeight="1">
      <c r="A89" s="1036"/>
      <c r="B89" s="1042"/>
    </row>
    <row r="90" spans="1:5" ht="20.100000000000001" customHeight="1">
      <c r="A90" s="1044" t="s">
        <v>1073</v>
      </c>
      <c r="B90" s="1053" t="s">
        <v>3427</v>
      </c>
    </row>
    <row r="91" spans="1:5" ht="39.950000000000003" customHeight="1">
      <c r="A91" s="1036" t="s">
        <v>1282</v>
      </c>
      <c r="B91" s="1042" t="s">
        <v>1283</v>
      </c>
    </row>
    <row r="92" spans="1:5" ht="20.100000000000001" customHeight="1">
      <c r="A92" s="1036"/>
      <c r="B92" s="1037" t="s">
        <v>1064</v>
      </c>
      <c r="C92" s="1049">
        <v>60</v>
      </c>
      <c r="E92" s="1048">
        <f>C92*D92</f>
        <v>0</v>
      </c>
    </row>
    <row r="93" spans="1:5" ht="20.100000000000001" customHeight="1">
      <c r="A93" s="1036"/>
      <c r="B93" s="1042"/>
    </row>
    <row r="94" spans="1:5" ht="20.100000000000001" customHeight="1">
      <c r="A94" s="1044" t="s">
        <v>1073</v>
      </c>
      <c r="B94" s="1053" t="s">
        <v>3426</v>
      </c>
    </row>
    <row r="95" spans="1:5" ht="39.950000000000003" customHeight="1">
      <c r="A95" s="1036" t="s">
        <v>1284</v>
      </c>
      <c r="B95" s="1042" t="s">
        <v>1285</v>
      </c>
    </row>
    <row r="96" spans="1:5" ht="20.100000000000001" customHeight="1">
      <c r="B96" s="1037" t="s">
        <v>1064</v>
      </c>
      <c r="C96" s="1049">
        <v>80</v>
      </c>
      <c r="E96" s="1048">
        <f>C96*D96</f>
        <v>0</v>
      </c>
    </row>
    <row r="97" spans="1:5" ht="20.100000000000001" customHeight="1">
      <c r="B97" s="1037"/>
    </row>
    <row r="98" spans="1:5" ht="20.100000000000001" customHeight="1">
      <c r="A98" s="1044" t="s">
        <v>1073</v>
      </c>
      <c r="B98" s="1053" t="s">
        <v>1286</v>
      </c>
    </row>
    <row r="99" spans="1:5" ht="39.950000000000003" customHeight="1">
      <c r="A99" s="1036" t="s">
        <v>1287</v>
      </c>
      <c r="B99" s="1059" t="s">
        <v>1288</v>
      </c>
    </row>
    <row r="100" spans="1:5" ht="20.100000000000001" customHeight="1">
      <c r="B100" s="1037" t="s">
        <v>1064</v>
      </c>
      <c r="C100" s="1049">
        <v>220</v>
      </c>
      <c r="E100" s="1048">
        <f>C100*D100</f>
        <v>0</v>
      </c>
    </row>
    <row r="101" spans="1:5" ht="20.100000000000001" customHeight="1">
      <c r="B101" s="1037"/>
    </row>
    <row r="102" spans="1:5" ht="39.950000000000003" customHeight="1">
      <c r="A102" s="1036" t="s">
        <v>1289</v>
      </c>
      <c r="B102" s="1059" t="s">
        <v>1290</v>
      </c>
    </row>
    <row r="103" spans="1:5" ht="20.100000000000001" customHeight="1">
      <c r="B103" s="1037" t="s">
        <v>1064</v>
      </c>
      <c r="C103" s="1049">
        <v>4400</v>
      </c>
      <c r="E103" s="1048">
        <f>C103*D103</f>
        <v>0</v>
      </c>
    </row>
    <row r="104" spans="1:5" ht="20.100000000000001" customHeight="1">
      <c r="B104" s="1037"/>
    </row>
    <row r="105" spans="1:5" ht="39.950000000000003" customHeight="1">
      <c r="A105" s="1036" t="s">
        <v>1291</v>
      </c>
      <c r="B105" s="1059" t="s">
        <v>1292</v>
      </c>
    </row>
    <row r="106" spans="1:5" ht="20.100000000000001" customHeight="1">
      <c r="B106" s="1037" t="s">
        <v>1064</v>
      </c>
      <c r="C106" s="1049">
        <v>6000</v>
      </c>
      <c r="E106" s="1048">
        <f>C106*D106</f>
        <v>0</v>
      </c>
    </row>
    <row r="107" spans="1:5" ht="20.100000000000001" customHeight="1">
      <c r="B107" s="1037"/>
    </row>
    <row r="108" spans="1:5" ht="20.100000000000001" customHeight="1">
      <c r="A108" s="1044" t="s">
        <v>1073</v>
      </c>
      <c r="B108" s="1053" t="s">
        <v>1293</v>
      </c>
    </row>
    <row r="109" spans="1:5" ht="39.950000000000003" customHeight="1">
      <c r="A109" s="1036" t="s">
        <v>1294</v>
      </c>
      <c r="B109" s="1042" t="s">
        <v>1295</v>
      </c>
    </row>
    <row r="110" spans="1:5" ht="20.100000000000001" customHeight="1">
      <c r="B110" s="1037" t="s">
        <v>657</v>
      </c>
      <c r="C110" s="1049">
        <v>38</v>
      </c>
      <c r="E110" s="1058">
        <f>C110*D110</f>
        <v>0</v>
      </c>
    </row>
    <row r="111" spans="1:5" ht="20.100000000000001" customHeight="1">
      <c r="B111" s="1037"/>
    </row>
    <row r="112" spans="1:5" ht="39.950000000000003" customHeight="1">
      <c r="A112" s="1036" t="s">
        <v>1296</v>
      </c>
      <c r="B112" s="1042" t="s">
        <v>1297</v>
      </c>
    </row>
    <row r="113" spans="1:5" ht="20.100000000000001" customHeight="1">
      <c r="B113" s="1037" t="s">
        <v>657</v>
      </c>
      <c r="C113" s="1049">
        <v>39</v>
      </c>
      <c r="E113" s="1048">
        <f>C113*D113</f>
        <v>0</v>
      </c>
    </row>
    <row r="114" spans="1:5" ht="20.100000000000001" customHeight="1">
      <c r="B114" s="1037"/>
    </row>
    <row r="115" spans="1:5" ht="39.950000000000003" customHeight="1">
      <c r="A115" s="1036" t="s">
        <v>1298</v>
      </c>
      <c r="B115" s="1042" t="s">
        <v>1299</v>
      </c>
    </row>
    <row r="116" spans="1:5" ht="20.100000000000001" customHeight="1">
      <c r="B116" s="1037" t="s">
        <v>657</v>
      </c>
      <c r="C116" s="1049">
        <v>94</v>
      </c>
      <c r="E116" s="1048">
        <f>C116*D116</f>
        <v>0</v>
      </c>
    </row>
    <row r="117" spans="1:5" ht="20.100000000000001" customHeight="1">
      <c r="B117" s="1037"/>
    </row>
    <row r="118" spans="1:5" ht="39.950000000000003" customHeight="1">
      <c r="A118" s="1036" t="s">
        <v>1300</v>
      </c>
      <c r="B118" s="1042" t="s">
        <v>1301</v>
      </c>
    </row>
    <row r="119" spans="1:5" ht="20.100000000000001" customHeight="1">
      <c r="B119" s="1037" t="s">
        <v>657</v>
      </c>
      <c r="C119" s="1049">
        <v>35</v>
      </c>
      <c r="E119" s="1048">
        <f>C119*D119</f>
        <v>0</v>
      </c>
    </row>
    <row r="120" spans="1:5" ht="20.100000000000001" customHeight="1">
      <c r="B120" s="1037"/>
    </row>
    <row r="121" spans="1:5" ht="39.950000000000003" customHeight="1">
      <c r="A121" s="1036" t="s">
        <v>1302</v>
      </c>
      <c r="B121" s="1042" t="s">
        <v>1303</v>
      </c>
    </row>
    <row r="122" spans="1:5" ht="20.100000000000001" customHeight="1">
      <c r="B122" s="1037" t="s">
        <v>657</v>
      </c>
      <c r="C122" s="1049">
        <v>134</v>
      </c>
      <c r="E122" s="1048">
        <f>C122*D122</f>
        <v>0</v>
      </c>
    </row>
    <row r="123" spans="1:5" ht="20.100000000000001" customHeight="1">
      <c r="B123" s="1030"/>
      <c r="D123" s="1030"/>
      <c r="E123" s="1030"/>
    </row>
    <row r="124" spans="1:5" ht="20.100000000000001" customHeight="1">
      <c r="B124" s="1030"/>
      <c r="D124" s="1030"/>
      <c r="E124" s="1030"/>
    </row>
    <row r="125" spans="1:5" ht="39.950000000000003" customHeight="1">
      <c r="A125" s="1036" t="s">
        <v>1304</v>
      </c>
      <c r="B125" s="1042" t="s">
        <v>1305</v>
      </c>
    </row>
    <row r="126" spans="1:5" ht="20.100000000000001" customHeight="1">
      <c r="B126" s="1037" t="s">
        <v>657</v>
      </c>
      <c r="C126" s="1049">
        <v>3</v>
      </c>
      <c r="E126" s="1058">
        <f>C126*D126</f>
        <v>0</v>
      </c>
    </row>
    <row r="127" spans="1:5" ht="20.100000000000001" customHeight="1">
      <c r="B127" s="1030"/>
      <c r="D127" s="1030"/>
      <c r="E127" s="1030"/>
    </row>
    <row r="128" spans="1:5" ht="20.100000000000001" customHeight="1">
      <c r="A128" s="1036" t="s">
        <v>1306</v>
      </c>
      <c r="B128" s="1042" t="s">
        <v>3425</v>
      </c>
    </row>
    <row r="129" spans="1:5" ht="20.100000000000001" customHeight="1">
      <c r="B129" s="1037" t="s">
        <v>657</v>
      </c>
      <c r="C129" s="1049">
        <v>44</v>
      </c>
      <c r="E129" s="1048">
        <f>C129*D129</f>
        <v>0</v>
      </c>
    </row>
    <row r="130" spans="1:5" ht="20.100000000000001" customHeight="1">
      <c r="B130" s="1037"/>
    </row>
    <row r="131" spans="1:5" ht="20.100000000000001" customHeight="1">
      <c r="A131" s="1036" t="s">
        <v>1307</v>
      </c>
      <c r="B131" s="1042" t="s">
        <v>3424</v>
      </c>
    </row>
    <row r="132" spans="1:5" ht="20.100000000000001" customHeight="1">
      <c r="B132" s="1037" t="s">
        <v>657</v>
      </c>
      <c r="C132" s="1049">
        <v>4</v>
      </c>
      <c r="E132" s="1048">
        <f>C132*D132</f>
        <v>0</v>
      </c>
    </row>
    <row r="133" spans="1:5" ht="20.100000000000001" customHeight="1">
      <c r="B133" s="1030"/>
      <c r="D133" s="1030"/>
      <c r="E133" s="1030"/>
    </row>
    <row r="134" spans="1:5" ht="20.100000000000001" customHeight="1">
      <c r="A134" s="1044" t="s">
        <v>1073</v>
      </c>
      <c r="B134" s="1053" t="s">
        <v>1308</v>
      </c>
      <c r="D134" s="1030"/>
      <c r="E134" s="1030"/>
    </row>
    <row r="135" spans="1:5" ht="20.100000000000001" customHeight="1">
      <c r="A135" s="1036" t="s">
        <v>1309</v>
      </c>
      <c r="B135" s="1032" t="s">
        <v>1310</v>
      </c>
    </row>
    <row r="136" spans="1:5" ht="20.100000000000001" customHeight="1">
      <c r="B136" s="1037" t="s">
        <v>263</v>
      </c>
      <c r="C136" s="1049">
        <v>3</v>
      </c>
      <c r="E136" s="1048">
        <f>C136*D136</f>
        <v>0</v>
      </c>
    </row>
    <row r="137" spans="1:5" ht="20.100000000000001" customHeight="1">
      <c r="B137" s="1037"/>
    </row>
    <row r="138" spans="1:5" ht="20.100000000000001" customHeight="1">
      <c r="A138" s="1036" t="s">
        <v>1309</v>
      </c>
      <c r="B138" s="1032" t="s">
        <v>1311</v>
      </c>
    </row>
    <row r="139" spans="1:5" ht="20.100000000000001" customHeight="1">
      <c r="B139" s="1037" t="s">
        <v>263</v>
      </c>
      <c r="C139" s="1049">
        <v>44</v>
      </c>
      <c r="E139" s="1048">
        <f>C139*D139</f>
        <v>0</v>
      </c>
    </row>
    <row r="140" spans="1:5" ht="20.100000000000001" customHeight="1">
      <c r="B140" s="1037"/>
    </row>
    <row r="141" spans="1:5" ht="20.100000000000001" customHeight="1">
      <c r="A141" s="1036" t="s">
        <v>1312</v>
      </c>
      <c r="B141" s="1032" t="s">
        <v>1313</v>
      </c>
    </row>
    <row r="142" spans="1:5" ht="20.100000000000001" customHeight="1">
      <c r="B142" s="1037" t="s">
        <v>263</v>
      </c>
      <c r="C142" s="1049">
        <v>520</v>
      </c>
      <c r="D142" s="1054"/>
      <c r="E142" s="1048">
        <f>C142*D142</f>
        <v>0</v>
      </c>
    </row>
    <row r="143" spans="1:5" ht="20.100000000000001" customHeight="1">
      <c r="B143" s="1037"/>
      <c r="D143" s="1056"/>
    </row>
    <row r="144" spans="1:5" ht="20.100000000000001" customHeight="1">
      <c r="A144" s="1036" t="s">
        <v>1314</v>
      </c>
      <c r="B144" s="1032" t="s">
        <v>1315</v>
      </c>
      <c r="D144" s="1056"/>
    </row>
    <row r="145" spans="1:5" ht="20.100000000000001" customHeight="1">
      <c r="B145" s="1037" t="s">
        <v>263</v>
      </c>
      <c r="C145" s="1049">
        <v>400</v>
      </c>
      <c r="D145" s="1054"/>
      <c r="E145" s="1048">
        <f>C145*D145</f>
        <v>0</v>
      </c>
    </row>
    <row r="146" spans="1:5" ht="20.100000000000001" customHeight="1">
      <c r="B146" s="1030"/>
      <c r="D146" s="1030"/>
      <c r="E146" s="1030"/>
    </row>
    <row r="147" spans="1:5" ht="20.100000000000001" customHeight="1">
      <c r="A147" s="1044" t="s">
        <v>1073</v>
      </c>
      <c r="B147" s="1053" t="s">
        <v>1316</v>
      </c>
    </row>
    <row r="148" spans="1:5" ht="39.950000000000003" customHeight="1">
      <c r="A148" s="1036" t="s">
        <v>1317</v>
      </c>
      <c r="B148" s="1032" t="s">
        <v>1318</v>
      </c>
    </row>
    <row r="149" spans="1:5" ht="20.100000000000001" customHeight="1">
      <c r="B149" s="1037" t="s">
        <v>657</v>
      </c>
      <c r="C149" s="1049">
        <v>312</v>
      </c>
      <c r="E149" s="1048">
        <f>C149*D149</f>
        <v>0</v>
      </c>
    </row>
    <row r="150" spans="1:5" ht="20.100000000000001" customHeight="1">
      <c r="B150" s="1053"/>
    </row>
    <row r="151" spans="1:5" ht="39.950000000000003" customHeight="1">
      <c r="A151" s="1036" t="s">
        <v>1319</v>
      </c>
      <c r="B151" s="1032" t="s">
        <v>1320</v>
      </c>
    </row>
    <row r="152" spans="1:5" ht="20.100000000000001" customHeight="1">
      <c r="B152" s="1037" t="s">
        <v>657</v>
      </c>
      <c r="C152" s="1049">
        <v>48</v>
      </c>
      <c r="E152" s="1048">
        <f>C152*D152</f>
        <v>0</v>
      </c>
    </row>
    <row r="153" spans="1:5" ht="20.100000000000001" customHeight="1">
      <c r="B153" s="1037"/>
    </row>
    <row r="154" spans="1:5" ht="39.950000000000003" customHeight="1">
      <c r="A154" s="1036" t="s">
        <v>1321</v>
      </c>
      <c r="B154" s="1032" t="s">
        <v>1322</v>
      </c>
      <c r="D154" s="1056"/>
    </row>
    <row r="155" spans="1:5" ht="20.100000000000001" customHeight="1">
      <c r="B155" s="1037" t="s">
        <v>657</v>
      </c>
      <c r="C155" s="1049">
        <v>110</v>
      </c>
      <c r="D155" s="1054"/>
      <c r="E155" s="1048">
        <f>C155*D155</f>
        <v>0</v>
      </c>
    </row>
    <row r="156" spans="1:5" ht="20.100000000000001" customHeight="1">
      <c r="B156" s="1037"/>
    </row>
    <row r="157" spans="1:5" ht="39.950000000000003" customHeight="1">
      <c r="A157" s="1036" t="s">
        <v>1323</v>
      </c>
      <c r="B157" s="1032" t="s">
        <v>1324</v>
      </c>
      <c r="D157" s="1056"/>
    </row>
    <row r="158" spans="1:5" ht="20.100000000000001" customHeight="1">
      <c r="B158" s="1037" t="s">
        <v>657</v>
      </c>
      <c r="C158" s="1049">
        <v>6</v>
      </c>
      <c r="D158" s="1054"/>
      <c r="E158" s="1048">
        <f>C158*D158</f>
        <v>0</v>
      </c>
    </row>
    <row r="159" spans="1:5" ht="20.100000000000001" customHeight="1">
      <c r="B159" s="1037"/>
    </row>
    <row r="160" spans="1:5" ht="39.950000000000003" customHeight="1">
      <c r="A160" s="1036" t="s">
        <v>1325</v>
      </c>
      <c r="B160" s="1032" t="s">
        <v>1326</v>
      </c>
      <c r="D160" s="1056"/>
    </row>
    <row r="161" spans="1:5" ht="20.100000000000001" customHeight="1">
      <c r="B161" s="1037" t="s">
        <v>657</v>
      </c>
      <c r="C161" s="1049">
        <v>6</v>
      </c>
      <c r="D161" s="1054"/>
      <c r="E161" s="1048">
        <f>C161*D161</f>
        <v>0</v>
      </c>
    </row>
    <row r="162" spans="1:5" ht="20.100000000000001" customHeight="1">
      <c r="B162" s="1037"/>
    </row>
    <row r="163" spans="1:5" ht="39.950000000000003" customHeight="1">
      <c r="A163" s="1036" t="s">
        <v>1327</v>
      </c>
      <c r="B163" s="1032" t="s">
        <v>1328</v>
      </c>
    </row>
    <row r="164" spans="1:5" ht="20.100000000000001" customHeight="1">
      <c r="B164" s="1037" t="s">
        <v>657</v>
      </c>
      <c r="C164" s="1049">
        <v>3</v>
      </c>
      <c r="E164" s="1048">
        <f>C164*D164</f>
        <v>0</v>
      </c>
    </row>
    <row r="165" spans="1:5" ht="20.100000000000001" customHeight="1">
      <c r="B165" s="1037"/>
    </row>
    <row r="166" spans="1:5" ht="39.950000000000003" customHeight="1">
      <c r="A166" s="1036" t="s">
        <v>1329</v>
      </c>
      <c r="B166" s="1032" t="s">
        <v>1330</v>
      </c>
    </row>
    <row r="167" spans="1:5" ht="20.100000000000001" customHeight="1">
      <c r="B167" s="1037" t="s">
        <v>657</v>
      </c>
      <c r="C167" s="1049">
        <v>1</v>
      </c>
      <c r="E167" s="1048">
        <f>C167*D167</f>
        <v>0</v>
      </c>
    </row>
    <row r="168" spans="1:5" ht="20.100000000000001" customHeight="1">
      <c r="B168" s="1037"/>
    </row>
    <row r="169" spans="1:5" ht="20.100000000000001" customHeight="1">
      <c r="A169" s="1036" t="s">
        <v>1331</v>
      </c>
      <c r="B169" s="1052" t="s">
        <v>1332</v>
      </c>
    </row>
    <row r="170" spans="1:5" ht="20.100000000000001" customHeight="1">
      <c r="B170" s="1037" t="s">
        <v>657</v>
      </c>
      <c r="C170" s="1049">
        <v>217</v>
      </c>
      <c r="E170" s="1048">
        <f>C170*D170</f>
        <v>0</v>
      </c>
    </row>
    <row r="171" spans="1:5" ht="20.100000000000001" customHeight="1">
      <c r="B171" s="1037"/>
    </row>
    <row r="172" spans="1:5" ht="20.100000000000001" customHeight="1">
      <c r="A172" s="1036" t="s">
        <v>1333</v>
      </c>
      <c r="B172" s="1052" t="s">
        <v>1334</v>
      </c>
    </row>
    <row r="173" spans="1:5" ht="20.100000000000001" customHeight="1">
      <c r="B173" s="1037" t="s">
        <v>657</v>
      </c>
      <c r="C173" s="1049">
        <v>20</v>
      </c>
      <c r="E173" s="1048">
        <f>C173*D173</f>
        <v>0</v>
      </c>
    </row>
    <row r="174" spans="1:5" ht="20.100000000000001" customHeight="1">
      <c r="B174" s="1037"/>
    </row>
    <row r="175" spans="1:5" ht="20.100000000000001" customHeight="1">
      <c r="A175" s="1036" t="s">
        <v>1335</v>
      </c>
      <c r="B175" s="1052" t="s">
        <v>1336</v>
      </c>
    </row>
    <row r="176" spans="1:5" ht="20.100000000000001" customHeight="1">
      <c r="B176" s="1037" t="s">
        <v>657</v>
      </c>
      <c r="C176" s="1049">
        <v>7</v>
      </c>
      <c r="E176" s="1048">
        <f>C176*D176</f>
        <v>0</v>
      </c>
    </row>
    <row r="177" spans="1:5" ht="20.100000000000001" customHeight="1">
      <c r="B177" s="1037"/>
    </row>
    <row r="178" spans="1:5" ht="20.100000000000001" customHeight="1">
      <c r="A178" s="1036" t="s">
        <v>1337</v>
      </c>
      <c r="B178" s="1052" t="s">
        <v>1338</v>
      </c>
    </row>
    <row r="179" spans="1:5" ht="20.100000000000001" customHeight="1">
      <c r="B179" s="1037" t="s">
        <v>657</v>
      </c>
      <c r="C179" s="1049">
        <v>2</v>
      </c>
      <c r="E179" s="1048">
        <f>C179*D179</f>
        <v>0</v>
      </c>
    </row>
    <row r="180" spans="1:5" ht="20.100000000000001" customHeight="1">
      <c r="B180" s="1037"/>
    </row>
    <row r="181" spans="1:5" ht="20.100000000000001" customHeight="1">
      <c r="A181" s="1044" t="s">
        <v>1073</v>
      </c>
      <c r="B181" s="1053" t="s">
        <v>1339</v>
      </c>
      <c r="D181" s="1057"/>
      <c r="E181" s="1038"/>
    </row>
    <row r="182" spans="1:5" ht="20.100000000000001" customHeight="1">
      <c r="A182" s="1036" t="s">
        <v>1340</v>
      </c>
      <c r="B182" s="1032" t="s">
        <v>1341</v>
      </c>
      <c r="D182" s="1057"/>
      <c r="E182" s="1038"/>
    </row>
    <row r="183" spans="1:5" ht="20.100000000000001" customHeight="1">
      <c r="B183" s="1037" t="s">
        <v>657</v>
      </c>
      <c r="C183" s="1049">
        <v>3</v>
      </c>
      <c r="D183" s="1031"/>
      <c r="E183" s="1038">
        <f>C183*D183</f>
        <v>0</v>
      </c>
    </row>
    <row r="184" spans="1:5" ht="20.100000000000001" customHeight="1">
      <c r="B184" s="1037"/>
      <c r="D184" s="1031"/>
      <c r="E184" s="1038"/>
    </row>
    <row r="185" spans="1:5" ht="20.100000000000001" customHeight="1">
      <c r="A185" s="1036" t="s">
        <v>1342</v>
      </c>
      <c r="B185" s="1032" t="s">
        <v>1343</v>
      </c>
      <c r="D185" s="1057"/>
      <c r="E185" s="1038"/>
    </row>
    <row r="186" spans="1:5" ht="20.100000000000001" customHeight="1">
      <c r="B186" s="1037" t="s">
        <v>657</v>
      </c>
      <c r="C186" s="1049">
        <v>4</v>
      </c>
      <c r="D186" s="1031"/>
      <c r="E186" s="1038">
        <f>C186*D186</f>
        <v>0</v>
      </c>
    </row>
    <row r="187" spans="1:5" ht="20.100000000000001" customHeight="1">
      <c r="B187" s="1037"/>
      <c r="D187" s="1031"/>
      <c r="E187" s="1038"/>
    </row>
    <row r="188" spans="1:5" ht="39.950000000000003" customHeight="1">
      <c r="A188" s="1036" t="s">
        <v>1344</v>
      </c>
      <c r="B188" s="1032" t="s">
        <v>3423</v>
      </c>
      <c r="D188" s="1057"/>
      <c r="E188" s="1038"/>
    </row>
    <row r="189" spans="1:5" ht="20.100000000000001" customHeight="1">
      <c r="B189" s="1037" t="s">
        <v>657</v>
      </c>
      <c r="C189" s="1049">
        <v>3</v>
      </c>
      <c r="D189" s="1031"/>
      <c r="E189" s="1038">
        <f>C189*D189</f>
        <v>0</v>
      </c>
    </row>
    <row r="190" spans="1:5" ht="20.100000000000001" customHeight="1">
      <c r="B190" s="1037"/>
      <c r="D190" s="1031"/>
      <c r="E190" s="1038"/>
    </row>
    <row r="191" spans="1:5" ht="20.100000000000001" customHeight="1">
      <c r="A191" s="1044" t="s">
        <v>1073</v>
      </c>
      <c r="B191" s="1053" t="s">
        <v>1345</v>
      </c>
      <c r="D191" s="1056"/>
      <c r="E191" s="1055"/>
    </row>
    <row r="192" spans="1:5" ht="39.950000000000003" customHeight="1">
      <c r="A192" s="1036" t="s">
        <v>1346</v>
      </c>
      <c r="B192" s="1032" t="s">
        <v>1347</v>
      </c>
      <c r="D192" s="1057"/>
      <c r="E192" s="1055"/>
    </row>
    <row r="193" spans="1:5" ht="20.100000000000001" customHeight="1">
      <c r="B193" s="1037" t="s">
        <v>1064</v>
      </c>
      <c r="C193" s="1049">
        <v>9</v>
      </c>
      <c r="D193" s="1031"/>
      <c r="E193" s="1048">
        <f>C193*D193</f>
        <v>0</v>
      </c>
    </row>
    <row r="194" spans="1:5" ht="20.100000000000001" customHeight="1">
      <c r="B194" s="1053"/>
      <c r="D194" s="1056"/>
      <c r="E194" s="1055"/>
    </row>
    <row r="195" spans="1:5" ht="20.100000000000001" customHeight="1">
      <c r="A195" s="1044" t="s">
        <v>1073</v>
      </c>
      <c r="B195" s="1053" t="s">
        <v>1348</v>
      </c>
      <c r="D195" s="1056"/>
      <c r="E195" s="1055"/>
    </row>
    <row r="196" spans="1:5" ht="39.950000000000003" customHeight="1">
      <c r="A196" s="1036" t="s">
        <v>1349</v>
      </c>
      <c r="B196" s="1032" t="s">
        <v>1350</v>
      </c>
      <c r="D196" s="1056"/>
      <c r="E196" s="1055"/>
    </row>
    <row r="197" spans="1:5" ht="20.100000000000001" customHeight="1">
      <c r="B197" s="1037" t="s">
        <v>1064</v>
      </c>
      <c r="C197" s="1049">
        <v>15</v>
      </c>
      <c r="D197" s="1054"/>
      <c r="E197" s="1048">
        <f>C197*D197</f>
        <v>0</v>
      </c>
    </row>
    <row r="198" spans="1:5" ht="20.100000000000001" customHeight="1">
      <c r="B198" s="1053"/>
      <c r="D198" s="1056"/>
      <c r="E198" s="1055"/>
    </row>
    <row r="199" spans="1:5" ht="39.950000000000003" customHeight="1">
      <c r="A199" s="1036" t="s">
        <v>1351</v>
      </c>
      <c r="B199" s="1032" t="s">
        <v>1352</v>
      </c>
      <c r="D199" s="1056"/>
      <c r="E199" s="1055"/>
    </row>
    <row r="200" spans="1:5" ht="20.100000000000001" customHeight="1">
      <c r="B200" s="1037" t="s">
        <v>1064</v>
      </c>
      <c r="C200" s="1049">
        <v>156</v>
      </c>
      <c r="D200" s="1054"/>
      <c r="E200" s="1048">
        <f>C200*D200</f>
        <v>0</v>
      </c>
    </row>
    <row r="201" spans="1:5" ht="20.100000000000001" customHeight="1">
      <c r="B201" s="1037"/>
      <c r="D201" s="1054"/>
    </row>
    <row r="202" spans="1:5" ht="39.950000000000003" customHeight="1">
      <c r="A202" s="1036" t="s">
        <v>1353</v>
      </c>
      <c r="B202" s="1032" t="s">
        <v>1354</v>
      </c>
      <c r="D202" s="1056"/>
      <c r="E202" s="1055"/>
    </row>
    <row r="203" spans="1:5" ht="20.100000000000001" customHeight="1">
      <c r="B203" s="1037" t="s">
        <v>1064</v>
      </c>
      <c r="C203" s="1049">
        <v>187</v>
      </c>
      <c r="D203" s="1054"/>
      <c r="E203" s="1048">
        <f>C203*D203</f>
        <v>0</v>
      </c>
    </row>
    <row r="204" spans="1:5" ht="20.100000000000001" customHeight="1">
      <c r="B204" s="1053"/>
      <c r="D204" s="1056"/>
      <c r="E204" s="1055"/>
    </row>
    <row r="205" spans="1:5" ht="39.950000000000003" customHeight="1">
      <c r="A205" s="1036" t="s">
        <v>1355</v>
      </c>
      <c r="B205" s="1032" t="s">
        <v>1356</v>
      </c>
      <c r="D205" s="1056"/>
      <c r="E205" s="1055"/>
    </row>
    <row r="206" spans="1:5" ht="20.100000000000001" customHeight="1">
      <c r="B206" s="1037" t="s">
        <v>1064</v>
      </c>
      <c r="C206" s="1049">
        <v>15</v>
      </c>
      <c r="D206" s="1054"/>
      <c r="E206" s="1048">
        <f>C206*D206</f>
        <v>0</v>
      </c>
    </row>
    <row r="207" spans="1:5" ht="20.100000000000001" customHeight="1">
      <c r="B207" s="1053"/>
      <c r="D207" s="1056"/>
      <c r="E207" s="1055"/>
    </row>
    <row r="208" spans="1:5" ht="39.950000000000003" customHeight="1">
      <c r="A208" s="1036" t="s">
        <v>1357</v>
      </c>
      <c r="B208" s="1032" t="s">
        <v>1358</v>
      </c>
      <c r="D208" s="1056"/>
      <c r="E208" s="1055"/>
    </row>
    <row r="209" spans="1:5" ht="20.100000000000001" customHeight="1">
      <c r="B209" s="1037" t="s">
        <v>1064</v>
      </c>
      <c r="C209" s="1049">
        <v>130</v>
      </c>
      <c r="D209" s="1054"/>
      <c r="E209" s="1048">
        <f>C209*D209</f>
        <v>0</v>
      </c>
    </row>
    <row r="210" spans="1:5" ht="20.100000000000001" customHeight="1">
      <c r="B210" s="1053"/>
      <c r="D210" s="1056"/>
      <c r="E210" s="1055"/>
    </row>
    <row r="211" spans="1:5" ht="39.950000000000003" customHeight="1">
      <c r="A211" s="1036" t="s">
        <v>1359</v>
      </c>
      <c r="B211" s="1032" t="s">
        <v>1360</v>
      </c>
      <c r="D211" s="1056"/>
      <c r="E211" s="1055"/>
    </row>
    <row r="212" spans="1:5" ht="20.100000000000001" customHeight="1">
      <c r="B212" s="1037" t="s">
        <v>1064</v>
      </c>
      <c r="C212" s="1049">
        <v>65</v>
      </c>
      <c r="D212" s="1054"/>
      <c r="E212" s="1048">
        <f>C212*D212</f>
        <v>0</v>
      </c>
    </row>
    <row r="213" spans="1:5" ht="20.100000000000001" customHeight="1"/>
    <row r="214" spans="1:5" ht="39.950000000000003" customHeight="1">
      <c r="A214" s="1036" t="s">
        <v>1361</v>
      </c>
      <c r="B214" s="1032" t="s">
        <v>1362</v>
      </c>
      <c r="D214" s="1056"/>
      <c r="E214" s="1055"/>
    </row>
    <row r="215" spans="1:5" ht="20.100000000000001" customHeight="1">
      <c r="B215" s="1037" t="s">
        <v>1064</v>
      </c>
      <c r="C215" s="1049">
        <v>130</v>
      </c>
      <c r="D215" s="1054"/>
      <c r="E215" s="1048">
        <f>C215*D215</f>
        <v>0</v>
      </c>
    </row>
    <row r="216" spans="1:5" ht="20.100000000000001" customHeight="1">
      <c r="B216" s="1053"/>
      <c r="D216" s="1056"/>
      <c r="E216" s="1055"/>
    </row>
    <row r="217" spans="1:5" ht="39.950000000000003" customHeight="1">
      <c r="A217" s="1036" t="s">
        <v>1363</v>
      </c>
      <c r="B217" s="1032" t="s">
        <v>1364</v>
      </c>
      <c r="D217" s="1056"/>
      <c r="E217" s="1055"/>
    </row>
    <row r="218" spans="1:5" ht="20.100000000000001" customHeight="1">
      <c r="B218" s="1037" t="s">
        <v>1064</v>
      </c>
      <c r="C218" s="1049">
        <v>65</v>
      </c>
      <c r="D218" s="1054"/>
      <c r="E218" s="1048">
        <f>C218*D218</f>
        <v>0</v>
      </c>
    </row>
    <row r="219" spans="1:5" ht="20.100000000000001" customHeight="1"/>
    <row r="220" spans="1:5" ht="39.950000000000003" customHeight="1">
      <c r="A220" s="1036" t="s">
        <v>1365</v>
      </c>
      <c r="B220" s="1032" t="s">
        <v>1366</v>
      </c>
      <c r="D220" s="1056"/>
      <c r="E220" s="1055"/>
    </row>
    <row r="221" spans="1:5" ht="20.100000000000001" customHeight="1">
      <c r="B221" s="1037" t="s">
        <v>657</v>
      </c>
      <c r="C221" s="1049">
        <v>120</v>
      </c>
      <c r="D221" s="1054"/>
      <c r="E221" s="1048">
        <f>C221*D221</f>
        <v>0</v>
      </c>
    </row>
    <row r="222" spans="1:5" ht="20.100000000000001" customHeight="1"/>
    <row r="223" spans="1:5" ht="39.950000000000003" customHeight="1">
      <c r="A223" s="1036" t="s">
        <v>1367</v>
      </c>
      <c r="B223" s="1032" t="s">
        <v>1368</v>
      </c>
      <c r="D223" s="1056"/>
      <c r="E223" s="1055"/>
    </row>
    <row r="224" spans="1:5" ht="20.100000000000001" customHeight="1">
      <c r="B224" s="1037" t="s">
        <v>657</v>
      </c>
      <c r="C224" s="1049">
        <v>120</v>
      </c>
      <c r="D224" s="1054"/>
      <c r="E224" s="1048">
        <f>C224*D224</f>
        <v>0</v>
      </c>
    </row>
    <row r="225" spans="1:5" ht="20.100000000000001" customHeight="1">
      <c r="B225" s="1037"/>
      <c r="D225" s="1054"/>
    </row>
    <row r="226" spans="1:5" ht="39.950000000000003" customHeight="1">
      <c r="A226" s="1036" t="s">
        <v>1369</v>
      </c>
      <c r="B226" s="1032" t="s">
        <v>1370</v>
      </c>
      <c r="D226" s="1056"/>
      <c r="E226" s="1055"/>
    </row>
    <row r="227" spans="1:5" ht="20.100000000000001" customHeight="1">
      <c r="B227" s="1037" t="s">
        <v>1064</v>
      </c>
      <c r="C227" s="1049">
        <v>200</v>
      </c>
      <c r="D227" s="1054"/>
      <c r="E227" s="1048">
        <f>C227*D227</f>
        <v>0</v>
      </c>
    </row>
    <row r="228" spans="1:5" ht="20.100000000000001" customHeight="1">
      <c r="B228" s="1037"/>
      <c r="D228" s="1054"/>
    </row>
    <row r="229" spans="1:5" ht="20.100000000000001" customHeight="1">
      <c r="A229" s="1036" t="s">
        <v>1371</v>
      </c>
      <c r="B229" s="1053" t="s">
        <v>1372</v>
      </c>
      <c r="C229" s="1030"/>
      <c r="D229" s="1031"/>
      <c r="E229" s="1038"/>
    </row>
    <row r="230" spans="1:5" ht="20.100000000000001" customHeight="1">
      <c r="A230" s="1044" t="s">
        <v>1073</v>
      </c>
      <c r="B230" s="1052" t="s">
        <v>1373</v>
      </c>
      <c r="C230" s="1030"/>
      <c r="D230" s="1031"/>
      <c r="E230" s="1038"/>
    </row>
    <row r="231" spans="1:5" ht="20.100000000000001" customHeight="1">
      <c r="A231" s="1044" t="s">
        <v>1073</v>
      </c>
      <c r="B231" s="1052" t="s">
        <v>1374</v>
      </c>
      <c r="C231" s="1030"/>
      <c r="D231" s="1031"/>
      <c r="E231" s="1038"/>
    </row>
    <row r="232" spans="1:5" ht="20.100000000000001" customHeight="1">
      <c r="A232" s="1044" t="s">
        <v>1073</v>
      </c>
      <c r="B232" s="1052" t="s">
        <v>1375</v>
      </c>
      <c r="C232" s="1030"/>
      <c r="D232" s="1031"/>
      <c r="E232" s="1038"/>
    </row>
    <row r="233" spans="1:5" ht="20.100000000000001" customHeight="1">
      <c r="A233" s="1044" t="s">
        <v>1073</v>
      </c>
      <c r="B233" s="1052" t="s">
        <v>1376</v>
      </c>
      <c r="C233" s="1030"/>
      <c r="D233" s="1031"/>
      <c r="E233" s="1038"/>
    </row>
    <row r="234" spans="1:5" ht="20.100000000000001" customHeight="1">
      <c r="A234" s="1044" t="s">
        <v>1073</v>
      </c>
      <c r="B234" s="1052" t="s">
        <v>1377</v>
      </c>
      <c r="C234" s="1030"/>
      <c r="D234" s="1031"/>
      <c r="E234" s="1038"/>
    </row>
    <row r="235" spans="1:5" ht="20.100000000000001" customHeight="1">
      <c r="A235" s="1044" t="s">
        <v>1073</v>
      </c>
      <c r="B235" s="1052" t="s">
        <v>1378</v>
      </c>
      <c r="C235" s="1030"/>
      <c r="D235" s="1031"/>
      <c r="E235" s="1038"/>
    </row>
    <row r="236" spans="1:5" ht="20.100000000000001" customHeight="1">
      <c r="A236" s="1044" t="s">
        <v>1073</v>
      </c>
      <c r="B236" s="1030" t="s">
        <v>1379</v>
      </c>
      <c r="C236" s="1030"/>
      <c r="D236" s="1031"/>
      <c r="E236" s="1038"/>
    </row>
    <row r="237" spans="1:5" ht="20.100000000000001" customHeight="1">
      <c r="A237" s="1044" t="s">
        <v>1073</v>
      </c>
      <c r="B237" s="1030" t="s">
        <v>1380</v>
      </c>
      <c r="C237" s="1030"/>
      <c r="D237" s="1031"/>
      <c r="E237" s="1038"/>
    </row>
    <row r="238" spans="1:5" ht="20.100000000000001" customHeight="1">
      <c r="A238" s="1044" t="s">
        <v>1073</v>
      </c>
      <c r="B238" s="1052" t="s">
        <v>1381</v>
      </c>
      <c r="C238" s="1030"/>
      <c r="D238" s="1031"/>
      <c r="E238" s="1038"/>
    </row>
    <row r="239" spans="1:5" ht="20.100000000000001" customHeight="1">
      <c r="A239" s="1044" t="s">
        <v>1073</v>
      </c>
      <c r="B239" s="1052" t="s">
        <v>1382</v>
      </c>
      <c r="C239" s="1030"/>
      <c r="D239" s="1031"/>
      <c r="E239" s="1038"/>
    </row>
    <row r="240" spans="1:5" ht="20.100000000000001" customHeight="1">
      <c r="B240" s="1037" t="s">
        <v>81</v>
      </c>
      <c r="C240" s="1030">
        <v>39</v>
      </c>
      <c r="D240" s="1031"/>
      <c r="E240" s="1038">
        <f>C240*D240</f>
        <v>0</v>
      </c>
    </row>
    <row r="241" spans="1:5" ht="20.100000000000001" customHeight="1">
      <c r="B241" s="1037"/>
    </row>
    <row r="242" spans="1:5" s="1035" customFormat="1" ht="20.100000000000001" customHeight="1">
      <c r="A242" s="1035" t="s">
        <v>3422</v>
      </c>
      <c r="B242" s="1033"/>
      <c r="C242" s="1051"/>
      <c r="D242" s="1048"/>
      <c r="E242" s="1050">
        <f>SUM(E6:E241)</f>
        <v>0</v>
      </c>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86/2022&amp;RINŠTALACIJA MOČI</oddHeader>
    <oddFooter>&amp;RStran &amp;P od &amp;N</oddFooter>
  </headerFooter>
  <rowBreaks count="3" manualBreakCount="3">
    <brk id="97" max="4" man="1"/>
    <brk id="146" max="4" man="1"/>
    <brk id="192"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B2610-90FD-4C40-9E89-2FCC0A7FB210}">
  <sheetPr>
    <tabColor rgb="FFFF0000"/>
  </sheetPr>
  <dimension ref="A1:E63"/>
  <sheetViews>
    <sheetView view="pageBreakPreview" zoomScaleNormal="100" zoomScaleSheetLayoutView="100" workbookViewId="0">
      <pane ySplit="3" topLeftCell="A4" activePane="bottomLeft" state="frozen"/>
      <selection activeCell="K26" sqref="K26"/>
      <selection pane="bottomLeft" activeCell="D61" sqref="D61"/>
    </sheetView>
  </sheetViews>
  <sheetFormatPr defaultRowHeight="12.75"/>
  <cols>
    <col min="1" max="1" width="4.85546875" style="1030" bestFit="1" customWidth="1"/>
    <col min="2" max="2" width="78.7109375" style="1032" customWidth="1"/>
    <col min="3" max="3" width="8.85546875" style="1049" customWidth="1"/>
    <col min="4" max="4" width="13.140625" style="1048" customWidth="1"/>
    <col min="5" max="5" width="18.42578125" style="1048" customWidth="1"/>
    <col min="6" max="16384" width="9.140625" style="1030"/>
  </cols>
  <sheetData>
    <row r="1" spans="1:5" ht="20.100000000000001" customHeight="1">
      <c r="A1" s="1035" t="s">
        <v>1383</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ht="20.100000000000001" customHeight="1">
      <c r="A5" s="1036" t="s">
        <v>1216</v>
      </c>
      <c r="B5" s="1033" t="s">
        <v>1384</v>
      </c>
    </row>
    <row r="6" spans="1:5" ht="20.100000000000001" customHeight="1">
      <c r="A6" s="1044" t="s">
        <v>1073</v>
      </c>
      <c r="B6" s="1066" t="s">
        <v>1385</v>
      </c>
    </row>
    <row r="7" spans="1:5" ht="20.100000000000001" customHeight="1">
      <c r="A7" s="1044" t="s">
        <v>1073</v>
      </c>
      <c r="B7" s="1066" t="s">
        <v>1386</v>
      </c>
    </row>
    <row r="8" spans="1:5" ht="20.100000000000001" customHeight="1">
      <c r="A8" s="1044" t="s">
        <v>1073</v>
      </c>
      <c r="B8" s="1065" t="s">
        <v>1387</v>
      </c>
    </row>
    <row r="9" spans="1:5" ht="20.100000000000001" customHeight="1">
      <c r="A9" s="1044" t="s">
        <v>1073</v>
      </c>
      <c r="B9" s="1065" t="s">
        <v>1388</v>
      </c>
    </row>
    <row r="10" spans="1:5" ht="20.100000000000001" customHeight="1">
      <c r="A10" s="1044" t="s">
        <v>1073</v>
      </c>
      <c r="B10" s="1065" t="s">
        <v>1389</v>
      </c>
    </row>
    <row r="11" spans="1:5" ht="20.100000000000001" customHeight="1">
      <c r="A11" s="1044" t="s">
        <v>1073</v>
      </c>
      <c r="B11" s="1064" t="s">
        <v>1390</v>
      </c>
    </row>
    <row r="12" spans="1:5" ht="20.100000000000001" customHeight="1">
      <c r="A12" s="1044" t="s">
        <v>1073</v>
      </c>
      <c r="B12" s="1064" t="s">
        <v>1391</v>
      </c>
    </row>
    <row r="13" spans="1:5" ht="20.100000000000001" customHeight="1">
      <c r="A13" s="1044"/>
      <c r="B13" s="1037" t="s">
        <v>81</v>
      </c>
      <c r="C13" s="1049">
        <v>1</v>
      </c>
      <c r="E13" s="1048">
        <f>C13*D13</f>
        <v>0</v>
      </c>
    </row>
    <row r="14" spans="1:5" ht="20.100000000000001" customHeight="1">
      <c r="A14" s="1044"/>
      <c r="B14" s="1064"/>
    </row>
    <row r="15" spans="1:5" ht="20.100000000000001" customHeight="1">
      <c r="A15" s="1036" t="s">
        <v>1218</v>
      </c>
      <c r="B15" s="1033" t="s">
        <v>1392</v>
      </c>
    </row>
    <row r="16" spans="1:5" ht="20.100000000000001" customHeight="1">
      <c r="A16" s="1044" t="s">
        <v>1073</v>
      </c>
      <c r="B16" s="1032" t="s">
        <v>1393</v>
      </c>
    </row>
    <row r="17" spans="1:5" ht="20.100000000000001" customHeight="1">
      <c r="A17" s="1044" t="s">
        <v>1073</v>
      </c>
      <c r="B17" s="1065" t="s">
        <v>1394</v>
      </c>
    </row>
    <row r="18" spans="1:5" ht="20.100000000000001" customHeight="1">
      <c r="A18" s="1044" t="s">
        <v>1073</v>
      </c>
      <c r="B18" s="1065" t="s">
        <v>1389</v>
      </c>
    </row>
    <row r="19" spans="1:5" ht="20.100000000000001" customHeight="1">
      <c r="A19" s="1044" t="s">
        <v>1073</v>
      </c>
      <c r="B19" s="1066" t="s">
        <v>1395</v>
      </c>
    </row>
    <row r="20" spans="1:5" ht="20.100000000000001" customHeight="1">
      <c r="A20" s="1044" t="s">
        <v>1073</v>
      </c>
      <c r="B20" s="1065" t="s">
        <v>1396</v>
      </c>
    </row>
    <row r="21" spans="1:5" ht="20.100000000000001" customHeight="1">
      <c r="A21" s="1044" t="s">
        <v>1073</v>
      </c>
      <c r="B21" s="1064" t="s">
        <v>1390</v>
      </c>
    </row>
    <row r="22" spans="1:5" ht="20.100000000000001" customHeight="1">
      <c r="A22" s="1044" t="s">
        <v>1073</v>
      </c>
      <c r="B22" s="1064" t="s">
        <v>1391</v>
      </c>
    </row>
    <row r="23" spans="1:5" ht="20.100000000000001" customHeight="1">
      <c r="A23" s="1044"/>
      <c r="B23" s="1037" t="s">
        <v>81</v>
      </c>
      <c r="C23" s="1049">
        <v>2</v>
      </c>
      <c r="E23" s="1048">
        <f>C23*D23</f>
        <v>0</v>
      </c>
    </row>
    <row r="24" spans="1:5" ht="20.100000000000001" customHeight="1">
      <c r="A24" s="1044"/>
      <c r="B24" s="1064"/>
    </row>
    <row r="25" spans="1:5" ht="20.100000000000001" customHeight="1">
      <c r="A25" s="1036" t="s">
        <v>1219</v>
      </c>
      <c r="B25" s="1033" t="s">
        <v>1397</v>
      </c>
    </row>
    <row r="26" spans="1:5" ht="20.100000000000001" customHeight="1">
      <c r="A26" s="1044" t="s">
        <v>1073</v>
      </c>
      <c r="B26" s="1032" t="s">
        <v>1398</v>
      </c>
    </row>
    <row r="27" spans="1:5" ht="20.100000000000001" customHeight="1">
      <c r="A27" s="1044" t="s">
        <v>1073</v>
      </c>
      <c r="B27" s="1065" t="s">
        <v>1399</v>
      </c>
    </row>
    <row r="28" spans="1:5" ht="20.100000000000001" customHeight="1">
      <c r="A28" s="1044" t="s">
        <v>1073</v>
      </c>
      <c r="B28" s="1065" t="s">
        <v>1394</v>
      </c>
    </row>
    <row r="29" spans="1:5" ht="20.100000000000001" customHeight="1">
      <c r="A29" s="1044" t="s">
        <v>1073</v>
      </c>
      <c r="B29" s="1065" t="s">
        <v>1389</v>
      </c>
    </row>
    <row r="30" spans="1:5" ht="20.100000000000001" customHeight="1">
      <c r="A30" s="1044" t="s">
        <v>1073</v>
      </c>
      <c r="B30" s="1066" t="s">
        <v>1395</v>
      </c>
    </row>
    <row r="31" spans="1:5" ht="20.100000000000001" customHeight="1">
      <c r="A31" s="1044" t="s">
        <v>1073</v>
      </c>
      <c r="B31" s="1065" t="s">
        <v>1396</v>
      </c>
    </row>
    <row r="32" spans="1:5" ht="20.100000000000001" customHeight="1">
      <c r="A32" s="1044" t="s">
        <v>1073</v>
      </c>
      <c r="B32" s="1064" t="s">
        <v>1390</v>
      </c>
    </row>
    <row r="33" spans="1:5" ht="20.100000000000001" customHeight="1">
      <c r="A33" s="1044" t="s">
        <v>1073</v>
      </c>
      <c r="B33" s="1064" t="s">
        <v>1391</v>
      </c>
    </row>
    <row r="34" spans="1:5" ht="20.100000000000001" customHeight="1">
      <c r="A34" s="1044"/>
      <c r="B34" s="1037" t="s">
        <v>81</v>
      </c>
      <c r="C34" s="1049">
        <v>1</v>
      </c>
      <c r="E34" s="1048">
        <f>C34*D34</f>
        <v>0</v>
      </c>
    </row>
    <row r="35" spans="1:5" ht="20.100000000000001" customHeight="1">
      <c r="A35" s="1044"/>
    </row>
    <row r="36" spans="1:5" ht="20.100000000000001" customHeight="1">
      <c r="A36" s="1036" t="s">
        <v>1221</v>
      </c>
      <c r="B36" s="1059" t="s">
        <v>1400</v>
      </c>
      <c r="D36" s="1056"/>
    </row>
    <row r="37" spans="1:5" ht="20.100000000000001" customHeight="1">
      <c r="B37" s="1037" t="s">
        <v>657</v>
      </c>
      <c r="C37" s="1049">
        <v>9</v>
      </c>
      <c r="D37" s="1031"/>
      <c r="E37" s="1048">
        <f>C37*D40</f>
        <v>0</v>
      </c>
    </row>
    <row r="38" spans="1:5" ht="20.100000000000001" customHeight="1">
      <c r="B38" s="1037"/>
    </row>
    <row r="39" spans="1:5" ht="20.100000000000001" customHeight="1">
      <c r="A39" s="1036" t="s">
        <v>1223</v>
      </c>
      <c r="B39" s="1032" t="s">
        <v>1401</v>
      </c>
      <c r="D39" s="1057"/>
      <c r="E39" s="1031"/>
    </row>
    <row r="40" spans="1:5" ht="20.100000000000001" customHeight="1">
      <c r="B40" s="1037" t="s">
        <v>657</v>
      </c>
      <c r="C40" s="1049">
        <v>12</v>
      </c>
      <c r="D40" s="1054"/>
      <c r="E40" s="1031">
        <f>C40*D37</f>
        <v>0</v>
      </c>
    </row>
    <row r="41" spans="1:5" ht="20.100000000000001" customHeight="1">
      <c r="B41" s="1037"/>
      <c r="D41" s="1031"/>
      <c r="E41" s="1031"/>
    </row>
    <row r="42" spans="1:5" ht="20.100000000000001" customHeight="1">
      <c r="A42" s="1036" t="s">
        <v>1225</v>
      </c>
      <c r="B42" s="1032" t="s">
        <v>1402</v>
      </c>
      <c r="D42" s="1057"/>
      <c r="E42" s="1031"/>
    </row>
    <row r="43" spans="1:5" ht="20.100000000000001" customHeight="1">
      <c r="B43" s="1037" t="s">
        <v>657</v>
      </c>
      <c r="C43" s="1049">
        <v>84</v>
      </c>
      <c r="D43" s="1054"/>
      <c r="E43" s="1031">
        <f>C43*D43</f>
        <v>0</v>
      </c>
    </row>
    <row r="44" spans="1:5" ht="20.100000000000001" customHeight="1">
      <c r="B44" s="1037"/>
      <c r="D44" s="1031"/>
      <c r="E44" s="1031"/>
    </row>
    <row r="45" spans="1:5" ht="20.100000000000001" customHeight="1">
      <c r="A45" s="1036" t="s">
        <v>1227</v>
      </c>
      <c r="B45" s="1059" t="s">
        <v>3438</v>
      </c>
    </row>
    <row r="46" spans="1:5" ht="20.100000000000001" customHeight="1">
      <c r="B46" s="1037" t="s">
        <v>1064</v>
      </c>
      <c r="C46" s="1049">
        <v>120</v>
      </c>
      <c r="E46" s="1048">
        <f>C46*D46</f>
        <v>0</v>
      </c>
    </row>
    <row r="47" spans="1:5" ht="20.100000000000001" customHeight="1">
      <c r="B47" s="1037"/>
    </row>
    <row r="48" spans="1:5" ht="20.100000000000001" customHeight="1">
      <c r="A48" s="1036" t="s">
        <v>1229</v>
      </c>
      <c r="B48" s="1059" t="s">
        <v>1403</v>
      </c>
    </row>
    <row r="49" spans="1:5" ht="20.100000000000001" customHeight="1">
      <c r="B49" s="1037" t="s">
        <v>1064</v>
      </c>
      <c r="C49" s="1049">
        <v>10200</v>
      </c>
      <c r="E49" s="1048">
        <f>C49*D49</f>
        <v>0</v>
      </c>
    </row>
    <row r="50" spans="1:5" ht="20.100000000000001" customHeight="1">
      <c r="B50" s="1037"/>
      <c r="D50" s="1031"/>
      <c r="E50" s="1031"/>
    </row>
    <row r="51" spans="1:5" ht="39.950000000000003" customHeight="1">
      <c r="A51" s="1036" t="s">
        <v>1231</v>
      </c>
      <c r="B51" s="1032" t="s">
        <v>1404</v>
      </c>
      <c r="D51" s="1057"/>
      <c r="E51" s="1031"/>
    </row>
    <row r="52" spans="1:5" ht="20.100000000000001" customHeight="1">
      <c r="B52" s="1037" t="s">
        <v>1064</v>
      </c>
      <c r="C52" s="1049">
        <v>4400</v>
      </c>
      <c r="D52" s="1031"/>
      <c r="E52" s="1031">
        <f>C52*D52</f>
        <v>0</v>
      </c>
    </row>
    <row r="53" spans="1:5" ht="20.100000000000001" customHeight="1">
      <c r="B53" s="1037"/>
      <c r="D53" s="1031"/>
      <c r="E53" s="1031"/>
    </row>
    <row r="54" spans="1:5" ht="20.100000000000001" customHeight="1">
      <c r="A54" s="1036" t="s">
        <v>1233</v>
      </c>
      <c r="B54" s="1032" t="s">
        <v>1405</v>
      </c>
      <c r="D54" s="1057"/>
      <c r="E54" s="1031"/>
    </row>
    <row r="55" spans="1:5" ht="20.100000000000001" customHeight="1">
      <c r="B55" s="1037" t="s">
        <v>81</v>
      </c>
      <c r="C55" s="1049">
        <v>4</v>
      </c>
      <c r="D55" s="1054"/>
      <c r="E55" s="1031">
        <f>C55*D55</f>
        <v>0</v>
      </c>
    </row>
    <row r="56" spans="1:5" ht="20.100000000000001" customHeight="1"/>
    <row r="57" spans="1:5" ht="20.100000000000001" customHeight="1">
      <c r="A57" s="1036" t="s">
        <v>1236</v>
      </c>
      <c r="B57" s="1032" t="s">
        <v>1406</v>
      </c>
      <c r="D57" s="1057"/>
      <c r="E57" s="1031"/>
    </row>
    <row r="58" spans="1:5" ht="20.100000000000001" customHeight="1">
      <c r="B58" s="1037" t="s">
        <v>657</v>
      </c>
      <c r="C58" s="1049">
        <v>1</v>
      </c>
      <c r="D58" s="1031"/>
      <c r="E58" s="1031">
        <f>C58*D58</f>
        <v>0</v>
      </c>
    </row>
    <row r="59" spans="1:5" ht="20.100000000000001" customHeight="1">
      <c r="B59" s="1037"/>
      <c r="D59" s="1031"/>
      <c r="E59" s="1031"/>
    </row>
    <row r="60" spans="1:5" ht="20.100000000000001" customHeight="1">
      <c r="A60" s="1036" t="s">
        <v>1238</v>
      </c>
      <c r="B60" s="1052" t="s">
        <v>1407</v>
      </c>
      <c r="D60" s="1031"/>
      <c r="E60" s="1031"/>
    </row>
    <row r="61" spans="1:5" ht="20.100000000000001" customHeight="1">
      <c r="B61" s="1037" t="s">
        <v>657</v>
      </c>
      <c r="C61" s="1049">
        <v>15</v>
      </c>
      <c r="D61" s="1031"/>
      <c r="E61" s="1031">
        <f>C61*D61</f>
        <v>0</v>
      </c>
    </row>
    <row r="62" spans="1:5" ht="20.100000000000001" customHeight="1">
      <c r="B62" s="1037"/>
    </row>
    <row r="63" spans="1:5" s="1035" customFormat="1" ht="20.100000000000001" customHeight="1">
      <c r="A63" s="1035" t="s">
        <v>3437</v>
      </c>
      <c r="B63" s="1033"/>
      <c r="C63" s="1051"/>
      <c r="D63" s="1048"/>
      <c r="E63" s="1050">
        <f>SUM(E9:E62)</f>
        <v>0</v>
      </c>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86/2022&amp;RUNIVERZALNO OŽIČENJE</oddHeader>
    <oddFooter>&amp;RStran &amp;P od &amp;N</oddFooter>
  </headerFooter>
  <rowBreaks count="1" manualBreakCount="1">
    <brk id="53" max="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9A74-28B6-4C22-B6C6-735BBACDCB0D}">
  <sheetPr>
    <tabColor rgb="FFFF0000"/>
  </sheetPr>
  <dimension ref="A1:E35"/>
  <sheetViews>
    <sheetView view="pageBreakPreview" zoomScaleNormal="100" zoomScaleSheetLayoutView="100" workbookViewId="0">
      <pane ySplit="3" topLeftCell="A4" activePane="bottomLeft" state="frozen"/>
      <selection activeCell="K26" sqref="K26"/>
      <selection pane="bottomLeft" activeCell="D42" sqref="D42"/>
    </sheetView>
  </sheetViews>
  <sheetFormatPr defaultRowHeight="12.75"/>
  <cols>
    <col min="1" max="1" width="4.85546875" style="1030" bestFit="1" customWidth="1"/>
    <col min="2" max="2" width="78.7109375" style="1032" customWidth="1"/>
    <col min="3" max="3" width="8.7109375" style="1049" customWidth="1"/>
    <col min="4" max="4" width="13.5703125" style="1048" customWidth="1"/>
    <col min="5" max="5" width="18.42578125" style="1048" customWidth="1"/>
    <col min="6" max="16384" width="9.140625" style="1030"/>
  </cols>
  <sheetData>
    <row r="1" spans="1:5" ht="20.100000000000001" customHeight="1">
      <c r="A1" s="1035" t="s">
        <v>1408</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s="1035" customFormat="1" ht="20.100000000000001" customHeight="1">
      <c r="A5" s="1325" t="s">
        <v>1216</v>
      </c>
      <c r="B5" s="1329" t="s">
        <v>1409</v>
      </c>
      <c r="C5" s="1330"/>
      <c r="D5" s="1331"/>
      <c r="E5" s="1324"/>
    </row>
    <row r="6" spans="1:5" s="1035" customFormat="1" ht="20.100000000000001" customHeight="1">
      <c r="A6" s="1332"/>
      <c r="B6" s="1333" t="s">
        <v>657</v>
      </c>
      <c r="C6" s="1334">
        <v>0</v>
      </c>
      <c r="D6" s="1324"/>
      <c r="E6" s="1324">
        <f>C6*D6</f>
        <v>0</v>
      </c>
    </row>
    <row r="7" spans="1:5" s="1035" customFormat="1" ht="20.100000000000001" customHeight="1">
      <c r="A7" s="1068"/>
      <c r="B7" s="1037"/>
      <c r="C7" s="1070"/>
      <c r="D7" s="1069"/>
      <c r="E7" s="1031"/>
    </row>
    <row r="8" spans="1:5" s="1035" customFormat="1" ht="20.100000000000001" customHeight="1">
      <c r="A8" s="1036" t="s">
        <v>1218</v>
      </c>
      <c r="B8" s="1032" t="s">
        <v>1410</v>
      </c>
      <c r="C8" s="1070"/>
      <c r="D8" s="1069"/>
      <c r="E8" s="1031"/>
    </row>
    <row r="9" spans="1:5" s="1035" customFormat="1" ht="20.100000000000001" customHeight="1">
      <c r="B9" s="1037" t="s">
        <v>81</v>
      </c>
      <c r="C9" s="1030">
        <v>1</v>
      </c>
      <c r="D9" s="1031"/>
      <c r="E9" s="1031">
        <f>C9*D9</f>
        <v>0</v>
      </c>
    </row>
    <row r="10" spans="1:5" s="1035" customFormat="1" ht="20.100000000000001" customHeight="1"/>
    <row r="11" spans="1:5" s="1035" customFormat="1" ht="39.950000000000003" customHeight="1">
      <c r="A11" s="1036" t="s">
        <v>1219</v>
      </c>
      <c r="B11" s="1032" t="s">
        <v>1411</v>
      </c>
      <c r="C11" s="1070"/>
      <c r="D11" s="1069"/>
      <c r="E11" s="1031"/>
    </row>
    <row r="12" spans="1:5" s="1035" customFormat="1" ht="20.100000000000001" customHeight="1">
      <c r="A12" s="1068"/>
      <c r="B12" s="1037" t="s">
        <v>657</v>
      </c>
      <c r="C12" s="1030">
        <v>1</v>
      </c>
      <c r="D12" s="1031"/>
      <c r="E12" s="1031">
        <f>C12*D12</f>
        <v>0</v>
      </c>
    </row>
    <row r="13" spans="1:5" s="1035" customFormat="1" ht="20.100000000000001" customHeight="1">
      <c r="B13" s="1037"/>
      <c r="C13" s="1070"/>
      <c r="D13" s="1069"/>
      <c r="E13" s="1031"/>
    </row>
    <row r="14" spans="1:5" s="1035" customFormat="1" ht="39.950000000000003" customHeight="1">
      <c r="A14" s="1036" t="s">
        <v>1221</v>
      </c>
      <c r="B14" s="1032" t="s">
        <v>1412</v>
      </c>
      <c r="C14" s="1070"/>
      <c r="D14" s="1069"/>
      <c r="E14" s="1031"/>
    </row>
    <row r="15" spans="1:5" s="1035" customFormat="1" ht="20.100000000000001" customHeight="1">
      <c r="A15" s="1068"/>
      <c r="B15" s="1037" t="s">
        <v>657</v>
      </c>
      <c r="C15" s="1030">
        <v>6</v>
      </c>
      <c r="D15" s="1031"/>
      <c r="E15" s="1031">
        <f>C15*D15</f>
        <v>0</v>
      </c>
    </row>
    <row r="16" spans="1:5" s="1035" customFormat="1" ht="20.100000000000001" customHeight="1">
      <c r="B16" s="1037"/>
      <c r="C16" s="1070"/>
      <c r="D16" s="1069"/>
      <c r="E16" s="1031"/>
    </row>
    <row r="17" spans="1:5" s="1035" customFormat="1" ht="39.950000000000003" customHeight="1">
      <c r="A17" s="1036" t="s">
        <v>1223</v>
      </c>
      <c r="B17" s="1032" t="s">
        <v>1413</v>
      </c>
      <c r="C17" s="1070"/>
      <c r="D17" s="1069"/>
      <c r="E17" s="1031"/>
    </row>
    <row r="18" spans="1:5" s="1035" customFormat="1" ht="20.100000000000001" customHeight="1">
      <c r="A18" s="1044"/>
      <c r="B18" s="1037" t="s">
        <v>657</v>
      </c>
      <c r="C18" s="1030">
        <v>1</v>
      </c>
      <c r="D18" s="1031"/>
      <c r="E18" s="1031">
        <f>C18*D18</f>
        <v>0</v>
      </c>
    </row>
    <row r="19" spans="1:5" s="1035" customFormat="1" ht="20.100000000000001" customHeight="1">
      <c r="B19" s="1030"/>
      <c r="C19" s="1030"/>
      <c r="D19" s="1057"/>
      <c r="E19" s="1057"/>
    </row>
    <row r="20" spans="1:5" s="1035" customFormat="1" ht="39.950000000000003" customHeight="1">
      <c r="A20" s="1036" t="s">
        <v>1225</v>
      </c>
      <c r="B20" s="1032" t="s">
        <v>1414</v>
      </c>
      <c r="C20" s="1070"/>
      <c r="D20" s="1069"/>
      <c r="E20" s="1031"/>
    </row>
    <row r="21" spans="1:5" s="1035" customFormat="1" ht="20.100000000000001" customHeight="1">
      <c r="B21" s="1037" t="s">
        <v>657</v>
      </c>
      <c r="C21" s="1030">
        <v>42</v>
      </c>
      <c r="D21" s="1031"/>
      <c r="E21" s="1031">
        <f>C21*D21</f>
        <v>0</v>
      </c>
    </row>
    <row r="22" spans="1:5" s="1035" customFormat="1" ht="20.100000000000001" customHeight="1">
      <c r="B22" s="1037"/>
      <c r="C22" s="1070"/>
      <c r="D22" s="1069"/>
      <c r="E22" s="1031"/>
    </row>
    <row r="23" spans="1:5" s="1035" customFormat="1" ht="39.950000000000003" customHeight="1">
      <c r="A23" s="1036" t="s">
        <v>1227</v>
      </c>
      <c r="B23" s="1059" t="s">
        <v>1415</v>
      </c>
      <c r="C23" s="1070"/>
      <c r="D23" s="1069"/>
      <c r="E23" s="1031"/>
    </row>
    <row r="24" spans="1:5" s="1035" customFormat="1" ht="20.100000000000001" customHeight="1">
      <c r="B24" s="1037" t="s">
        <v>1064</v>
      </c>
      <c r="C24" s="1030">
        <v>1800</v>
      </c>
      <c r="D24" s="1031"/>
      <c r="E24" s="1031">
        <f>C24*D24</f>
        <v>0</v>
      </c>
    </row>
    <row r="25" spans="1:5" s="1035" customFormat="1" ht="20.100000000000001" customHeight="1">
      <c r="B25" s="1037"/>
      <c r="C25" s="1070"/>
      <c r="D25" s="1069"/>
      <c r="E25" s="1031"/>
    </row>
    <row r="26" spans="1:5" s="1035" customFormat="1" ht="39.950000000000003" customHeight="1">
      <c r="A26" s="1036" t="s">
        <v>1229</v>
      </c>
      <c r="B26" s="1032" t="s">
        <v>1416</v>
      </c>
      <c r="C26" s="1070"/>
      <c r="D26" s="1069"/>
      <c r="E26" s="1031"/>
    </row>
    <row r="27" spans="1:5" s="1035" customFormat="1" ht="20.100000000000001" customHeight="1">
      <c r="A27" s="1044"/>
      <c r="B27" s="1037" t="s">
        <v>1064</v>
      </c>
      <c r="C27" s="1030">
        <v>600</v>
      </c>
      <c r="D27" s="1031"/>
      <c r="E27" s="1031">
        <f>C27*D27</f>
        <v>0</v>
      </c>
    </row>
    <row r="28" spans="1:5" s="1035" customFormat="1" ht="20.100000000000001" customHeight="1">
      <c r="A28" s="1044"/>
      <c r="B28" s="1037"/>
      <c r="C28" s="1030"/>
      <c r="D28" s="1031"/>
      <c r="E28" s="1031"/>
    </row>
    <row r="29" spans="1:5" ht="39.950000000000003" customHeight="1">
      <c r="A29" s="1036" t="s">
        <v>1231</v>
      </c>
      <c r="B29" s="1032" t="s">
        <v>1417</v>
      </c>
      <c r="C29" s="1030"/>
      <c r="D29" s="1031"/>
    </row>
    <row r="30" spans="1:5" ht="20.100000000000001" customHeight="1">
      <c r="B30" s="1037" t="s">
        <v>1064</v>
      </c>
      <c r="C30" s="1030">
        <v>30</v>
      </c>
      <c r="D30" s="1031"/>
      <c r="E30" s="1048">
        <f>C30*D30</f>
        <v>0</v>
      </c>
    </row>
    <row r="31" spans="1:5" ht="20.100000000000001" customHeight="1">
      <c r="B31" s="1037"/>
      <c r="C31" s="1030"/>
      <c r="D31" s="1031"/>
    </row>
    <row r="32" spans="1:5" ht="20.100000000000001" customHeight="1">
      <c r="A32" s="1036" t="s">
        <v>1233</v>
      </c>
      <c r="B32" s="1032" t="s">
        <v>1418</v>
      </c>
      <c r="C32" s="1030"/>
      <c r="D32" s="1031"/>
    </row>
    <row r="33" spans="1:5" ht="20.100000000000001" customHeight="1">
      <c r="B33" s="1037" t="s">
        <v>81</v>
      </c>
      <c r="C33" s="1030">
        <v>1</v>
      </c>
      <c r="D33" s="1031"/>
      <c r="E33" s="1048">
        <f>C33*D33</f>
        <v>0</v>
      </c>
    </row>
    <row r="34" spans="1:5" s="1035" customFormat="1" ht="20.100000000000001" customHeight="1">
      <c r="A34" s="1068"/>
    </row>
    <row r="35" spans="1:5" s="1035" customFormat="1" ht="20.100000000000001" customHeight="1">
      <c r="A35" s="1035" t="s">
        <v>3439</v>
      </c>
      <c r="B35" s="1033"/>
      <c r="C35" s="1051"/>
      <c r="D35" s="1050"/>
      <c r="E35" s="1067">
        <f>SUM(E5:E34)</f>
        <v>0</v>
      </c>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86/2022&amp;RTV, R</oddHeader>
    <oddFooter>&amp;RStran &amp;P od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0BE2C-6517-44EC-92D6-9840EBF437E8}">
  <sheetPr>
    <tabColor rgb="FFFF0000"/>
  </sheetPr>
  <dimension ref="A1:F344"/>
  <sheetViews>
    <sheetView view="pageBreakPreview" zoomScale="145" zoomScaleNormal="100" zoomScaleSheetLayoutView="145" workbookViewId="0">
      <pane ySplit="3" topLeftCell="A4" activePane="bottomLeft" state="frozen"/>
      <selection activeCell="K26" sqref="K26"/>
      <selection pane="bottomLeft" activeCell="D174" sqref="D174"/>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5" s="1035" customFormat="1" ht="20.100000000000001" customHeight="1">
      <c r="A1" s="1035" t="s">
        <v>1419</v>
      </c>
      <c r="B1" s="1033"/>
      <c r="D1" s="1034"/>
      <c r="E1" s="1034"/>
    </row>
    <row r="2" spans="1:5" ht="20.100000000000001" customHeight="1"/>
    <row r="3" spans="1:5" ht="20.100000000000001" customHeight="1" thickBot="1">
      <c r="A3" s="1046" t="s">
        <v>1209</v>
      </c>
      <c r="B3" s="1047" t="s">
        <v>1210</v>
      </c>
      <c r="C3" s="1046" t="s">
        <v>1211</v>
      </c>
      <c r="D3" s="1045" t="s">
        <v>1212</v>
      </c>
      <c r="E3" s="1045" t="s">
        <v>1213</v>
      </c>
    </row>
    <row r="4" spans="1:5" ht="20.100000000000001" customHeight="1"/>
    <row r="5" spans="1:5" ht="20.100000000000001" customHeight="1">
      <c r="A5" s="1036" t="s">
        <v>1216</v>
      </c>
      <c r="B5" s="1033" t="s">
        <v>1420</v>
      </c>
    </row>
    <row r="6" spans="1:5" ht="20.100000000000001" customHeight="1">
      <c r="A6" s="1036"/>
      <c r="B6" s="1094" t="s">
        <v>1421</v>
      </c>
    </row>
    <row r="7" spans="1:5" ht="39.950000000000003" customHeight="1">
      <c r="A7" s="1044" t="s">
        <v>1073</v>
      </c>
      <c r="B7" s="1095" t="s">
        <v>1422</v>
      </c>
    </row>
    <row r="8" spans="1:5" ht="20.100000000000001" customHeight="1">
      <c r="A8" s="1044" t="s">
        <v>1073</v>
      </c>
      <c r="B8" s="1096" t="s">
        <v>1423</v>
      </c>
    </row>
    <row r="9" spans="1:5" ht="20.100000000000001" customHeight="1">
      <c r="A9" s="1044" t="s">
        <v>1073</v>
      </c>
      <c r="B9" s="1096" t="s">
        <v>1424</v>
      </c>
    </row>
    <row r="10" spans="1:5" ht="20.100000000000001" customHeight="1">
      <c r="A10" s="1044" t="s">
        <v>1073</v>
      </c>
      <c r="B10" s="1096" t="s">
        <v>1425</v>
      </c>
    </row>
    <row r="11" spans="1:5" ht="20.100000000000001" customHeight="1">
      <c r="A11" s="1044" t="s">
        <v>1073</v>
      </c>
      <c r="B11" s="1096" t="s">
        <v>1426</v>
      </c>
    </row>
    <row r="12" spans="1:5" ht="20.100000000000001" customHeight="1">
      <c r="A12" s="1044" t="s">
        <v>1073</v>
      </c>
      <c r="B12" s="1096" t="s">
        <v>1427</v>
      </c>
    </row>
    <row r="13" spans="1:5" ht="20.100000000000001" customHeight="1">
      <c r="A13" s="1044" t="s">
        <v>1073</v>
      </c>
      <c r="B13" s="1096" t="s">
        <v>1428</v>
      </c>
    </row>
    <row r="14" spans="1:5" ht="30" customHeight="1">
      <c r="A14" s="1044" t="s">
        <v>1073</v>
      </c>
      <c r="B14" s="1096" t="s">
        <v>1429</v>
      </c>
    </row>
    <row r="15" spans="1:5" ht="20.100000000000001" customHeight="1">
      <c r="A15" s="1044" t="s">
        <v>1073</v>
      </c>
      <c r="B15" s="1096" t="s">
        <v>1430</v>
      </c>
    </row>
    <row r="16" spans="1:5" ht="20.100000000000001" customHeight="1">
      <c r="A16" s="1044" t="s">
        <v>1073</v>
      </c>
      <c r="B16" s="1096" t="s">
        <v>1431</v>
      </c>
    </row>
    <row r="17" spans="1:2" ht="20.100000000000001" customHeight="1">
      <c r="A17" s="1044" t="s">
        <v>1073</v>
      </c>
      <c r="B17" s="1096" t="s">
        <v>1432</v>
      </c>
    </row>
    <row r="18" spans="1:2" ht="20.100000000000001" customHeight="1">
      <c r="A18" s="1044" t="s">
        <v>1073</v>
      </c>
      <c r="B18" s="1096" t="s">
        <v>1433</v>
      </c>
    </row>
    <row r="19" spans="1:2" ht="20.100000000000001" customHeight="1">
      <c r="A19" s="1044" t="s">
        <v>1073</v>
      </c>
      <c r="B19" s="1096" t="s">
        <v>1434</v>
      </c>
    </row>
    <row r="20" spans="1:2" ht="20.100000000000001" customHeight="1">
      <c r="A20" s="1044" t="s">
        <v>1073</v>
      </c>
      <c r="B20" s="1096" t="s">
        <v>1435</v>
      </c>
    </row>
    <row r="21" spans="1:2" ht="20.100000000000001" customHeight="1">
      <c r="A21" s="1044" t="s">
        <v>1073</v>
      </c>
      <c r="B21" s="1096" t="s">
        <v>1436</v>
      </c>
    </row>
    <row r="22" spans="1:2" ht="20.100000000000001" customHeight="1">
      <c r="A22" s="1044" t="s">
        <v>1073</v>
      </c>
      <c r="B22" s="1096" t="s">
        <v>1437</v>
      </c>
    </row>
    <row r="23" spans="1:2" ht="20.100000000000001" customHeight="1">
      <c r="A23" s="1044" t="s">
        <v>1073</v>
      </c>
      <c r="B23" s="1096" t="s">
        <v>1438</v>
      </c>
    </row>
    <row r="24" spans="1:2" ht="20.100000000000001" customHeight="1">
      <c r="A24" s="1044" t="s">
        <v>1073</v>
      </c>
      <c r="B24" s="1096" t="s">
        <v>1439</v>
      </c>
    </row>
    <row r="25" spans="1:2" ht="20.100000000000001" customHeight="1">
      <c r="A25" s="1044" t="s">
        <v>1073</v>
      </c>
      <c r="B25" s="1032" t="s">
        <v>1440</v>
      </c>
    </row>
    <row r="26" spans="1:2" ht="20.100000000000001" customHeight="1">
      <c r="A26" s="1044" t="s">
        <v>1073</v>
      </c>
      <c r="B26" s="1032" t="s">
        <v>1441</v>
      </c>
    </row>
    <row r="27" spans="1:2" ht="20.100000000000001" customHeight="1">
      <c r="A27" s="1044" t="s">
        <v>1073</v>
      </c>
      <c r="B27" s="1032" t="s">
        <v>1442</v>
      </c>
    </row>
    <row r="28" spans="1:2" ht="20.100000000000001" customHeight="1">
      <c r="A28" s="1044" t="s">
        <v>1073</v>
      </c>
      <c r="B28" s="1096" t="s">
        <v>1443</v>
      </c>
    </row>
    <row r="29" spans="1:2" ht="20.100000000000001" customHeight="1">
      <c r="A29" s="1044" t="s">
        <v>1073</v>
      </c>
      <c r="B29" s="1096" t="s">
        <v>1444</v>
      </c>
    </row>
    <row r="30" spans="1:2" ht="20.100000000000001" customHeight="1">
      <c r="A30" s="1044" t="s">
        <v>1073</v>
      </c>
      <c r="B30" s="1096" t="s">
        <v>1445</v>
      </c>
    </row>
    <row r="31" spans="1:2" ht="20.100000000000001" customHeight="1">
      <c r="A31" s="1044" t="s">
        <v>1073</v>
      </c>
      <c r="B31" s="1096" t="s">
        <v>1446</v>
      </c>
    </row>
    <row r="32" spans="1:2" ht="20.100000000000001" customHeight="1">
      <c r="A32" s="1044" t="s">
        <v>1073</v>
      </c>
      <c r="B32" s="1096" t="s">
        <v>1447</v>
      </c>
    </row>
    <row r="33" spans="1:5" ht="20.100000000000001" customHeight="1">
      <c r="A33" s="1044" t="s">
        <v>1073</v>
      </c>
      <c r="B33" s="1095" t="s">
        <v>1448</v>
      </c>
    </row>
    <row r="34" spans="1:5" ht="20.100000000000001" customHeight="1">
      <c r="A34" s="1044" t="s">
        <v>1073</v>
      </c>
      <c r="B34" s="1091" t="s">
        <v>1449</v>
      </c>
    </row>
    <row r="35" spans="1:5" ht="20.100000000000001" customHeight="1">
      <c r="A35" s="1044" t="s">
        <v>1073</v>
      </c>
      <c r="B35" s="1091" t="s">
        <v>1450</v>
      </c>
    </row>
    <row r="36" spans="1:5" ht="20.100000000000001" customHeight="1">
      <c r="A36" s="1044" t="s">
        <v>1073</v>
      </c>
      <c r="B36" s="1091" t="s">
        <v>1451</v>
      </c>
    </row>
    <row r="37" spans="1:5" ht="20.100000000000001" customHeight="1">
      <c r="A37" s="1044" t="s">
        <v>1073</v>
      </c>
      <c r="B37" s="1091" t="s">
        <v>1452</v>
      </c>
    </row>
    <row r="38" spans="1:5" ht="20.100000000000001" customHeight="1">
      <c r="A38" s="1044" t="s">
        <v>1073</v>
      </c>
      <c r="B38" s="1032" t="s">
        <v>1453</v>
      </c>
    </row>
    <row r="39" spans="1:5" ht="20.100000000000001" customHeight="1">
      <c r="A39" s="1044" t="s">
        <v>1073</v>
      </c>
      <c r="B39" s="1032" t="s">
        <v>1454</v>
      </c>
    </row>
    <row r="40" spans="1:5" ht="20.100000000000001" customHeight="1">
      <c r="A40" s="1044" t="s">
        <v>1073</v>
      </c>
      <c r="B40" s="1032" t="s">
        <v>1455</v>
      </c>
    </row>
    <row r="41" spans="1:5" ht="60" customHeight="1">
      <c r="A41" s="1044" t="s">
        <v>1073</v>
      </c>
      <c r="B41" s="1032" t="s">
        <v>1457</v>
      </c>
    </row>
    <row r="42" spans="1:5" ht="20.100000000000001" customHeight="1">
      <c r="B42" s="1037" t="s">
        <v>657</v>
      </c>
      <c r="C42" s="1030">
        <v>1</v>
      </c>
      <c r="E42" s="1031">
        <f>C42*D42</f>
        <v>0</v>
      </c>
    </row>
    <row r="43" spans="1:5" ht="20.100000000000001" customHeight="1">
      <c r="E43" s="1057"/>
    </row>
    <row r="44" spans="1:5" ht="20.100000000000001" customHeight="1">
      <c r="A44" s="1036" t="s">
        <v>1218</v>
      </c>
      <c r="B44" s="1033" t="s">
        <v>1458</v>
      </c>
    </row>
    <row r="45" spans="1:5" ht="20.100000000000001" customHeight="1">
      <c r="A45" s="1036"/>
      <c r="B45" s="1094" t="s">
        <v>1421</v>
      </c>
      <c r="C45" s="1049"/>
      <c r="D45" s="1056"/>
      <c r="E45" s="1056"/>
    </row>
    <row r="46" spans="1:5" ht="39.950000000000003" customHeight="1">
      <c r="A46" s="1044" t="s">
        <v>1073</v>
      </c>
      <c r="B46" s="1091" t="s">
        <v>1459</v>
      </c>
      <c r="C46" s="1049"/>
      <c r="E46" s="1056"/>
    </row>
    <row r="47" spans="1:5" ht="20.100000000000001" customHeight="1">
      <c r="A47" s="1044" t="s">
        <v>1073</v>
      </c>
      <c r="B47" s="1032" t="s">
        <v>1460</v>
      </c>
      <c r="C47" s="1049"/>
      <c r="E47" s="1056"/>
    </row>
    <row r="48" spans="1:5" ht="20.100000000000001" customHeight="1">
      <c r="A48" s="1044" t="s">
        <v>1073</v>
      </c>
      <c r="B48" s="1032" t="s">
        <v>3444</v>
      </c>
      <c r="C48" s="1049"/>
      <c r="E48" s="1056"/>
    </row>
    <row r="49" spans="1:5" ht="20.100000000000001" customHeight="1">
      <c r="A49" s="1044" t="s">
        <v>1073</v>
      </c>
      <c r="B49" s="1032" t="s">
        <v>1461</v>
      </c>
      <c r="C49" s="1049"/>
      <c r="E49" s="1056"/>
    </row>
    <row r="50" spans="1:5" ht="20.100000000000001" customHeight="1">
      <c r="A50" s="1044" t="s">
        <v>1073</v>
      </c>
      <c r="B50" s="1032" t="s">
        <v>1462</v>
      </c>
      <c r="C50" s="1049"/>
      <c r="D50" s="1057"/>
      <c r="E50" s="1056"/>
    </row>
    <row r="51" spans="1:5" ht="20.100000000000001" customHeight="1">
      <c r="A51" s="1044" t="s">
        <v>1073</v>
      </c>
      <c r="B51" s="1091" t="s">
        <v>1463</v>
      </c>
      <c r="C51" s="1049"/>
      <c r="D51" s="1057"/>
      <c r="E51" s="1056"/>
    </row>
    <row r="52" spans="1:5" ht="20.100000000000001" customHeight="1">
      <c r="A52" s="1044" t="s">
        <v>1073</v>
      </c>
      <c r="B52" s="1091" t="s">
        <v>1464</v>
      </c>
      <c r="C52" s="1049"/>
      <c r="D52" s="1057"/>
      <c r="E52" s="1056"/>
    </row>
    <row r="53" spans="1:5" ht="20.100000000000001" customHeight="1">
      <c r="A53" s="1044" t="s">
        <v>1073</v>
      </c>
      <c r="B53" s="1091" t="s">
        <v>1465</v>
      </c>
      <c r="C53" s="1049"/>
      <c r="D53" s="1057"/>
      <c r="E53" s="1056"/>
    </row>
    <row r="54" spans="1:5" ht="20.100000000000001" customHeight="1">
      <c r="A54" s="1044" t="s">
        <v>1073</v>
      </c>
      <c r="B54" s="1091" t="s">
        <v>1466</v>
      </c>
      <c r="C54" s="1049"/>
      <c r="D54" s="1057"/>
      <c r="E54" s="1056"/>
    </row>
    <row r="55" spans="1:5" ht="20.100000000000001" customHeight="1">
      <c r="A55" s="1044" t="s">
        <v>1073</v>
      </c>
      <c r="B55" s="1091" t="s">
        <v>1467</v>
      </c>
      <c r="C55" s="1049"/>
      <c r="D55" s="1057"/>
      <c r="E55" s="1056"/>
    </row>
    <row r="56" spans="1:5" ht="20.100000000000001" customHeight="1">
      <c r="A56" s="1044" t="s">
        <v>1073</v>
      </c>
      <c r="B56" s="1091" t="s">
        <v>1468</v>
      </c>
      <c r="C56" s="1049"/>
      <c r="D56" s="1057"/>
      <c r="E56" s="1056"/>
    </row>
    <row r="57" spans="1:5" ht="20.100000000000001" customHeight="1">
      <c r="A57" s="1044" t="s">
        <v>1073</v>
      </c>
      <c r="B57" s="1091" t="s">
        <v>1469</v>
      </c>
      <c r="C57" s="1049"/>
      <c r="D57" s="1057"/>
      <c r="E57" s="1056"/>
    </row>
    <row r="58" spans="1:5" ht="20.100000000000001" customHeight="1">
      <c r="A58" s="1044" t="s">
        <v>1073</v>
      </c>
      <c r="B58" s="1091" t="s">
        <v>1470</v>
      </c>
      <c r="C58" s="1049"/>
      <c r="D58" s="1057"/>
      <c r="E58" s="1056"/>
    </row>
    <row r="59" spans="1:5" ht="20.100000000000001" customHeight="1">
      <c r="A59" s="1044" t="s">
        <v>1073</v>
      </c>
      <c r="B59" s="1091" t="s">
        <v>1471</v>
      </c>
      <c r="C59" s="1049"/>
      <c r="D59" s="1057"/>
      <c r="E59" s="1056"/>
    </row>
    <row r="60" spans="1:5" ht="20.100000000000001" customHeight="1">
      <c r="A60" s="1044" t="s">
        <v>1073</v>
      </c>
      <c r="B60" s="1091" t="s">
        <v>1472</v>
      </c>
      <c r="C60" s="1049"/>
      <c r="D60" s="1057"/>
      <c r="E60" s="1056"/>
    </row>
    <row r="61" spans="1:5" ht="20.100000000000001" customHeight="1">
      <c r="A61" s="1044" t="s">
        <v>1073</v>
      </c>
      <c r="B61" s="1091" t="s">
        <v>1473</v>
      </c>
      <c r="C61" s="1049"/>
      <c r="D61" s="1057"/>
      <c r="E61" s="1056"/>
    </row>
    <row r="62" spans="1:5" ht="20.100000000000001" customHeight="1">
      <c r="A62" s="1044" t="s">
        <v>1073</v>
      </c>
      <c r="B62" s="1091" t="s">
        <v>1474</v>
      </c>
      <c r="C62" s="1049"/>
      <c r="D62" s="1057"/>
      <c r="E62" s="1056"/>
    </row>
    <row r="63" spans="1:5" ht="20.100000000000001" customHeight="1">
      <c r="A63" s="1044" t="s">
        <v>1073</v>
      </c>
      <c r="B63" s="1091" t="s">
        <v>1475</v>
      </c>
      <c r="C63" s="1049"/>
      <c r="D63" s="1057"/>
      <c r="E63" s="1056"/>
    </row>
    <row r="64" spans="1:5" ht="20.100000000000001" customHeight="1">
      <c r="A64" s="1044" t="s">
        <v>1073</v>
      </c>
      <c r="B64" s="1091" t="s">
        <v>1476</v>
      </c>
      <c r="C64" s="1049"/>
      <c r="D64" s="1057"/>
      <c r="E64" s="1056"/>
    </row>
    <row r="65" spans="1:5" ht="20.100000000000001" customHeight="1">
      <c r="A65" s="1044" t="s">
        <v>1073</v>
      </c>
      <c r="B65" s="1091" t="s">
        <v>1477</v>
      </c>
      <c r="C65" s="1049"/>
      <c r="D65" s="1057"/>
      <c r="E65" s="1056"/>
    </row>
    <row r="66" spans="1:5" ht="20.100000000000001" customHeight="1">
      <c r="A66" s="1044" t="s">
        <v>1073</v>
      </c>
      <c r="B66" s="1091" t="s">
        <v>1478</v>
      </c>
      <c r="C66" s="1049"/>
      <c r="D66" s="1057"/>
      <c r="E66" s="1056"/>
    </row>
    <row r="67" spans="1:5" ht="20.100000000000001" customHeight="1">
      <c r="A67" s="1044" t="s">
        <v>1073</v>
      </c>
      <c r="B67" s="1091" t="s">
        <v>1479</v>
      </c>
      <c r="C67" s="1049"/>
      <c r="D67" s="1057"/>
      <c r="E67" s="1056"/>
    </row>
    <row r="68" spans="1:5" ht="20.100000000000001" customHeight="1">
      <c r="A68" s="1044" t="s">
        <v>1073</v>
      </c>
      <c r="B68" s="1091" t="s">
        <v>1480</v>
      </c>
      <c r="C68" s="1049"/>
      <c r="D68" s="1057"/>
      <c r="E68" s="1056"/>
    </row>
    <row r="69" spans="1:5" ht="20.100000000000001" customHeight="1">
      <c r="A69" s="1044" t="s">
        <v>1073</v>
      </c>
      <c r="B69" s="1091" t="s">
        <v>1481</v>
      </c>
      <c r="C69" s="1049"/>
      <c r="D69" s="1057"/>
      <c r="E69" s="1056"/>
    </row>
    <row r="70" spans="1:5" ht="20.100000000000001" customHeight="1">
      <c r="A70" s="1044" t="s">
        <v>1073</v>
      </c>
      <c r="B70" s="1091" t="s">
        <v>1482</v>
      </c>
      <c r="C70" s="1049"/>
      <c r="D70" s="1057"/>
      <c r="E70" s="1056"/>
    </row>
    <row r="71" spans="1:5" ht="20.100000000000001" customHeight="1">
      <c r="A71" s="1044" t="s">
        <v>1073</v>
      </c>
      <c r="B71" s="1091" t="s">
        <v>1483</v>
      </c>
      <c r="C71" s="1049"/>
      <c r="D71" s="1057"/>
      <c r="E71" s="1056"/>
    </row>
    <row r="72" spans="1:5" ht="20.100000000000001" customHeight="1">
      <c r="A72" s="1044" t="s">
        <v>1073</v>
      </c>
      <c r="B72" s="1032" t="s">
        <v>1484</v>
      </c>
      <c r="C72" s="1049"/>
      <c r="D72" s="1057"/>
      <c r="E72" s="1056"/>
    </row>
    <row r="73" spans="1:5" ht="20.100000000000001" customHeight="1">
      <c r="A73" s="1044" t="s">
        <v>1073</v>
      </c>
      <c r="B73" s="1032" t="s">
        <v>1485</v>
      </c>
      <c r="C73" s="1049"/>
      <c r="D73" s="1057"/>
      <c r="E73" s="1056"/>
    </row>
    <row r="74" spans="1:5" ht="20.100000000000001" customHeight="1">
      <c r="A74" s="1044" t="s">
        <v>1073</v>
      </c>
      <c r="B74" s="1032" t="s">
        <v>1486</v>
      </c>
      <c r="C74" s="1049"/>
      <c r="D74" s="1048"/>
      <c r="E74" s="1048"/>
    </row>
    <row r="75" spans="1:5" ht="20.100000000000001" customHeight="1">
      <c r="A75" s="1044" t="s">
        <v>1073</v>
      </c>
      <c r="B75" s="1091" t="s">
        <v>1487</v>
      </c>
      <c r="C75" s="1049"/>
      <c r="D75" s="1057"/>
      <c r="E75" s="1056"/>
    </row>
    <row r="76" spans="1:5" ht="20.100000000000001" customHeight="1">
      <c r="A76" s="1044" t="s">
        <v>1073</v>
      </c>
      <c r="B76" s="1032" t="s">
        <v>1455</v>
      </c>
      <c r="C76" s="1049"/>
      <c r="D76" s="1057"/>
      <c r="E76" s="1056"/>
    </row>
    <row r="77" spans="1:5" ht="20.100000000000001" customHeight="1">
      <c r="A77" s="1044" t="s">
        <v>1073</v>
      </c>
      <c r="B77" s="1032" t="s">
        <v>1488</v>
      </c>
      <c r="C77" s="1049"/>
      <c r="D77" s="1057"/>
      <c r="E77" s="1056"/>
    </row>
    <row r="78" spans="1:5" ht="20.100000000000001" customHeight="1">
      <c r="A78" s="1044" t="s">
        <v>1073</v>
      </c>
      <c r="B78" s="1032" t="s">
        <v>1456</v>
      </c>
      <c r="C78" s="1049"/>
      <c r="D78" s="1057"/>
      <c r="E78" s="1056"/>
    </row>
    <row r="79" spans="1:5" ht="20.100000000000001" customHeight="1">
      <c r="A79" s="1044" t="s">
        <v>1073</v>
      </c>
      <c r="B79" s="1032" t="s">
        <v>1489</v>
      </c>
      <c r="C79" s="1049"/>
      <c r="D79" s="1057"/>
      <c r="E79" s="1056"/>
    </row>
    <row r="80" spans="1:5" ht="20.100000000000001" customHeight="1">
      <c r="B80" s="1037" t="s">
        <v>657</v>
      </c>
      <c r="C80" s="1049">
        <v>1</v>
      </c>
      <c r="E80" s="1048">
        <f>C80*D80</f>
        <v>0</v>
      </c>
    </row>
    <row r="81" spans="1:5" ht="20.100000000000001" customHeight="1">
      <c r="A81" s="1044"/>
      <c r="D81" s="1057"/>
      <c r="E81" s="1057"/>
    </row>
    <row r="82" spans="1:5" ht="20.100000000000001" customHeight="1">
      <c r="A82" s="1036" t="s">
        <v>1219</v>
      </c>
      <c r="B82" s="1033" t="s">
        <v>1490</v>
      </c>
    </row>
    <row r="83" spans="1:5" ht="20.100000000000001" customHeight="1">
      <c r="A83" s="1036"/>
      <c r="B83" s="1094" t="s">
        <v>1421</v>
      </c>
      <c r="C83" s="1049"/>
      <c r="D83" s="1056"/>
      <c r="E83" s="1056"/>
    </row>
    <row r="84" spans="1:5" ht="39.950000000000003" customHeight="1">
      <c r="A84" s="1044" t="s">
        <v>1073</v>
      </c>
      <c r="B84" s="1091" t="s">
        <v>1459</v>
      </c>
      <c r="C84" s="1049"/>
      <c r="E84" s="1056"/>
    </row>
    <row r="85" spans="1:5" ht="20.100000000000001" customHeight="1">
      <c r="A85" s="1044" t="s">
        <v>1073</v>
      </c>
      <c r="B85" s="1032" t="s">
        <v>1491</v>
      </c>
      <c r="C85" s="1049"/>
      <c r="E85" s="1056"/>
    </row>
    <row r="86" spans="1:5" ht="20.100000000000001" customHeight="1">
      <c r="A86" s="1044" t="s">
        <v>1073</v>
      </c>
      <c r="B86" s="1032" t="s">
        <v>1462</v>
      </c>
      <c r="C86" s="1049"/>
      <c r="D86" s="1057"/>
      <c r="E86" s="1056"/>
    </row>
    <row r="87" spans="1:5" ht="20.100000000000001" customHeight="1">
      <c r="A87" s="1044" t="s">
        <v>1073</v>
      </c>
      <c r="B87" s="1091" t="s">
        <v>1492</v>
      </c>
      <c r="C87" s="1049"/>
      <c r="D87" s="1057"/>
      <c r="E87" s="1056"/>
    </row>
    <row r="88" spans="1:5" ht="20.100000000000001" customHeight="1">
      <c r="A88" s="1044" t="s">
        <v>1073</v>
      </c>
      <c r="B88" s="1091" t="s">
        <v>1493</v>
      </c>
      <c r="C88" s="1049"/>
      <c r="D88" s="1057"/>
      <c r="E88" s="1056"/>
    </row>
    <row r="89" spans="1:5" ht="20.100000000000001" customHeight="1">
      <c r="A89" s="1044" t="s">
        <v>1073</v>
      </c>
      <c r="B89" s="1091" t="s">
        <v>1494</v>
      </c>
      <c r="C89" s="1049"/>
      <c r="D89" s="1057"/>
      <c r="E89" s="1056"/>
    </row>
    <row r="90" spans="1:5" ht="20.100000000000001" customHeight="1">
      <c r="A90" s="1044" t="s">
        <v>1073</v>
      </c>
      <c r="B90" s="1091" t="s">
        <v>1465</v>
      </c>
      <c r="C90" s="1049"/>
      <c r="D90" s="1057"/>
      <c r="E90" s="1056"/>
    </row>
    <row r="91" spans="1:5" ht="20.100000000000001" customHeight="1">
      <c r="A91" s="1044" t="s">
        <v>1073</v>
      </c>
      <c r="B91" s="1091" t="s">
        <v>1466</v>
      </c>
      <c r="C91" s="1049"/>
      <c r="D91" s="1057"/>
      <c r="E91" s="1056"/>
    </row>
    <row r="92" spans="1:5" ht="20.100000000000001" customHeight="1">
      <c r="A92" s="1044" t="s">
        <v>1073</v>
      </c>
      <c r="B92" s="1091" t="s">
        <v>1495</v>
      </c>
      <c r="C92" s="1049"/>
      <c r="D92" s="1057"/>
      <c r="E92" s="1056"/>
    </row>
    <row r="93" spans="1:5" ht="20.100000000000001" customHeight="1">
      <c r="A93" s="1044" t="s">
        <v>1073</v>
      </c>
      <c r="B93" s="1091" t="s">
        <v>1467</v>
      </c>
      <c r="C93" s="1049"/>
      <c r="D93" s="1057"/>
      <c r="E93" s="1056"/>
    </row>
    <row r="94" spans="1:5" ht="20.100000000000001" customHeight="1">
      <c r="A94" s="1044" t="s">
        <v>1073</v>
      </c>
      <c r="B94" s="1091" t="s">
        <v>1496</v>
      </c>
      <c r="C94" s="1049"/>
      <c r="D94" s="1057"/>
      <c r="E94" s="1056"/>
    </row>
    <row r="95" spans="1:5" ht="20.100000000000001" customHeight="1">
      <c r="A95" s="1044" t="s">
        <v>1073</v>
      </c>
      <c r="B95" s="1091" t="s">
        <v>1468</v>
      </c>
      <c r="C95" s="1049"/>
      <c r="D95" s="1057"/>
      <c r="E95" s="1056"/>
    </row>
    <row r="96" spans="1:5" ht="20.100000000000001" customHeight="1">
      <c r="A96" s="1044" t="s">
        <v>1073</v>
      </c>
      <c r="B96" s="1091" t="s">
        <v>1469</v>
      </c>
      <c r="C96" s="1049"/>
      <c r="D96" s="1057"/>
      <c r="E96" s="1056"/>
    </row>
    <row r="97" spans="1:5" ht="20.100000000000001" customHeight="1">
      <c r="A97" s="1044" t="s">
        <v>1073</v>
      </c>
      <c r="B97" s="1091" t="s">
        <v>1470</v>
      </c>
      <c r="C97" s="1049"/>
      <c r="D97" s="1057"/>
      <c r="E97" s="1056"/>
    </row>
    <row r="98" spans="1:5" ht="20.100000000000001" customHeight="1">
      <c r="A98" s="1044" t="s">
        <v>1073</v>
      </c>
      <c r="B98" s="1091" t="s">
        <v>1471</v>
      </c>
      <c r="C98" s="1049"/>
      <c r="D98" s="1057"/>
      <c r="E98" s="1056"/>
    </row>
    <row r="99" spans="1:5" ht="20.100000000000001" customHeight="1">
      <c r="A99" s="1044" t="s">
        <v>1073</v>
      </c>
      <c r="B99" s="1091" t="s">
        <v>1472</v>
      </c>
      <c r="C99" s="1049"/>
      <c r="D99" s="1057"/>
      <c r="E99" s="1056"/>
    </row>
    <row r="100" spans="1:5" ht="20.100000000000001" customHeight="1">
      <c r="A100" s="1044" t="s">
        <v>1073</v>
      </c>
      <c r="B100" s="1091" t="s">
        <v>1473</v>
      </c>
      <c r="C100" s="1049"/>
      <c r="D100" s="1057"/>
      <c r="E100" s="1056"/>
    </row>
    <row r="101" spans="1:5" ht="20.100000000000001" customHeight="1">
      <c r="A101" s="1044" t="s">
        <v>1073</v>
      </c>
      <c r="B101" s="1091" t="s">
        <v>1474</v>
      </c>
      <c r="C101" s="1049"/>
      <c r="D101" s="1057"/>
      <c r="E101" s="1056"/>
    </row>
    <row r="102" spans="1:5" ht="20.100000000000001" customHeight="1">
      <c r="A102" s="1044" t="s">
        <v>1073</v>
      </c>
      <c r="B102" s="1091" t="s">
        <v>1475</v>
      </c>
      <c r="C102" s="1049"/>
      <c r="D102" s="1057"/>
      <c r="E102" s="1056"/>
    </row>
    <row r="103" spans="1:5" ht="20.100000000000001" customHeight="1">
      <c r="A103" s="1044" t="s">
        <v>1073</v>
      </c>
      <c r="B103" s="1091" t="s">
        <v>1476</v>
      </c>
      <c r="C103" s="1049"/>
      <c r="D103" s="1057"/>
      <c r="E103" s="1056"/>
    </row>
    <row r="104" spans="1:5" ht="20.100000000000001" customHeight="1">
      <c r="A104" s="1044" t="s">
        <v>1073</v>
      </c>
      <c r="B104" s="1091" t="s">
        <v>1477</v>
      </c>
      <c r="C104" s="1049"/>
      <c r="D104" s="1057"/>
      <c r="E104" s="1056"/>
    </row>
    <row r="105" spans="1:5" ht="20.100000000000001" customHeight="1">
      <c r="A105" s="1044" t="s">
        <v>1073</v>
      </c>
      <c r="B105" s="1091" t="s">
        <v>1478</v>
      </c>
      <c r="C105" s="1049"/>
      <c r="D105" s="1057"/>
      <c r="E105" s="1056"/>
    </row>
    <row r="106" spans="1:5" ht="20.100000000000001" customHeight="1">
      <c r="A106" s="1044" t="s">
        <v>1073</v>
      </c>
      <c r="B106" s="1091" t="s">
        <v>1479</v>
      </c>
      <c r="C106" s="1049"/>
      <c r="D106" s="1057"/>
      <c r="E106" s="1056"/>
    </row>
    <row r="107" spans="1:5" ht="20.100000000000001" customHeight="1">
      <c r="A107" s="1044" t="s">
        <v>1073</v>
      </c>
      <c r="B107" s="1091" t="s">
        <v>1480</v>
      </c>
      <c r="C107" s="1049"/>
      <c r="D107" s="1057"/>
      <c r="E107" s="1056"/>
    </row>
    <row r="108" spans="1:5" ht="20.100000000000001" customHeight="1">
      <c r="A108" s="1044" t="s">
        <v>1073</v>
      </c>
      <c r="B108" s="1091" t="s">
        <v>1481</v>
      </c>
      <c r="C108" s="1049"/>
      <c r="D108" s="1057"/>
      <c r="E108" s="1056"/>
    </row>
    <row r="109" spans="1:5" ht="20.100000000000001" customHeight="1">
      <c r="A109" s="1044" t="s">
        <v>1073</v>
      </c>
      <c r="B109" s="1091" t="s">
        <v>1482</v>
      </c>
      <c r="C109" s="1049"/>
      <c r="D109" s="1057"/>
      <c r="E109" s="1056"/>
    </row>
    <row r="110" spans="1:5" ht="20.100000000000001" customHeight="1">
      <c r="A110" s="1044" t="s">
        <v>1073</v>
      </c>
      <c r="B110" s="1091" t="s">
        <v>1483</v>
      </c>
      <c r="C110" s="1049"/>
      <c r="D110" s="1057"/>
      <c r="E110" s="1056"/>
    </row>
    <row r="111" spans="1:5" ht="20.100000000000001" customHeight="1">
      <c r="A111" s="1044" t="s">
        <v>1073</v>
      </c>
      <c r="B111" s="1032" t="s">
        <v>1484</v>
      </c>
      <c r="C111" s="1049"/>
      <c r="D111" s="1057"/>
      <c r="E111" s="1056"/>
    </row>
    <row r="112" spans="1:5" ht="20.100000000000001" customHeight="1">
      <c r="A112" s="1044" t="s">
        <v>1073</v>
      </c>
      <c r="B112" s="1032" t="s">
        <v>1485</v>
      </c>
      <c r="C112" s="1049"/>
      <c r="D112" s="1057"/>
      <c r="E112" s="1056"/>
    </row>
    <row r="113" spans="1:5" ht="20.100000000000001" customHeight="1">
      <c r="A113" s="1044" t="s">
        <v>1073</v>
      </c>
      <c r="B113" s="1032" t="s">
        <v>1486</v>
      </c>
      <c r="C113" s="1049"/>
      <c r="D113" s="1048"/>
      <c r="E113" s="1048"/>
    </row>
    <row r="114" spans="1:5" ht="20.100000000000001" customHeight="1">
      <c r="A114" s="1044" t="s">
        <v>1073</v>
      </c>
      <c r="B114" s="1091" t="s">
        <v>1487</v>
      </c>
      <c r="C114" s="1049"/>
      <c r="D114" s="1057"/>
      <c r="E114" s="1056"/>
    </row>
    <row r="115" spans="1:5" ht="20.100000000000001" customHeight="1">
      <c r="A115" s="1044" t="s">
        <v>1073</v>
      </c>
      <c r="B115" s="1032" t="s">
        <v>1455</v>
      </c>
      <c r="C115" s="1049"/>
      <c r="D115" s="1057"/>
      <c r="E115" s="1056"/>
    </row>
    <row r="116" spans="1:5" ht="20.100000000000001" customHeight="1">
      <c r="A116" s="1044" t="s">
        <v>1073</v>
      </c>
      <c r="B116" s="1032" t="s">
        <v>1488</v>
      </c>
      <c r="C116" s="1049"/>
      <c r="D116" s="1057"/>
      <c r="E116" s="1056"/>
    </row>
    <row r="117" spans="1:5" ht="20.100000000000001" customHeight="1">
      <c r="A117" s="1044" t="s">
        <v>1073</v>
      </c>
      <c r="B117" s="1032" t="s">
        <v>1456</v>
      </c>
      <c r="C117" s="1049"/>
      <c r="D117" s="1057"/>
      <c r="E117" s="1056"/>
    </row>
    <row r="118" spans="1:5" ht="20.100000000000001" customHeight="1">
      <c r="A118" s="1044" t="s">
        <v>1073</v>
      </c>
      <c r="B118" s="1032" t="s">
        <v>1489</v>
      </c>
      <c r="C118" s="1049"/>
      <c r="D118" s="1057"/>
      <c r="E118" s="1056"/>
    </row>
    <row r="119" spans="1:5" ht="20.100000000000001" customHeight="1">
      <c r="B119" s="1037" t="s">
        <v>657</v>
      </c>
      <c r="C119" s="1049">
        <v>1</v>
      </c>
      <c r="E119" s="1048">
        <f>C119*D119</f>
        <v>0</v>
      </c>
    </row>
    <row r="120" spans="1:5" ht="20.100000000000001" customHeight="1">
      <c r="A120" s="1036"/>
      <c r="B120" s="1033"/>
    </row>
    <row r="121" spans="1:5" ht="20.100000000000001" customHeight="1">
      <c r="A121" s="1036" t="s">
        <v>1221</v>
      </c>
      <c r="B121" s="1033" t="s">
        <v>1497</v>
      </c>
    </row>
    <row r="122" spans="1:5" ht="20.100000000000001" customHeight="1">
      <c r="A122" s="1036"/>
      <c r="B122" s="1094" t="s">
        <v>1421</v>
      </c>
      <c r="C122" s="1049"/>
      <c r="D122" s="1056"/>
      <c r="E122" s="1056"/>
    </row>
    <row r="123" spans="1:5" ht="39.950000000000003" customHeight="1">
      <c r="A123" s="1044" t="s">
        <v>1073</v>
      </c>
      <c r="B123" s="1091" t="s">
        <v>1459</v>
      </c>
      <c r="C123" s="1049"/>
      <c r="E123" s="1056"/>
    </row>
    <row r="124" spans="1:5" ht="20.100000000000001" customHeight="1">
      <c r="A124" s="1044" t="s">
        <v>1073</v>
      </c>
      <c r="B124" s="1032" t="s">
        <v>1491</v>
      </c>
      <c r="C124" s="1049"/>
      <c r="E124" s="1056"/>
    </row>
    <row r="125" spans="1:5" ht="20.100000000000001" customHeight="1">
      <c r="A125" s="1044" t="s">
        <v>1073</v>
      </c>
      <c r="B125" s="1032" t="s">
        <v>1462</v>
      </c>
      <c r="C125" s="1049"/>
      <c r="D125" s="1057"/>
      <c r="E125" s="1056"/>
    </row>
    <row r="126" spans="1:5" ht="20.100000000000001" customHeight="1">
      <c r="A126" s="1044" t="s">
        <v>1073</v>
      </c>
      <c r="B126" s="1091" t="s">
        <v>1463</v>
      </c>
      <c r="C126" s="1049"/>
      <c r="D126" s="1057"/>
      <c r="E126" s="1056"/>
    </row>
    <row r="127" spans="1:5" ht="20.100000000000001" customHeight="1">
      <c r="A127" s="1044" t="s">
        <v>1073</v>
      </c>
      <c r="B127" s="1091" t="s">
        <v>1494</v>
      </c>
      <c r="C127" s="1049"/>
      <c r="D127" s="1057"/>
      <c r="E127" s="1056"/>
    </row>
    <row r="128" spans="1:5" ht="20.100000000000001" customHeight="1">
      <c r="A128" s="1044" t="s">
        <v>1073</v>
      </c>
      <c r="B128" s="1091" t="s">
        <v>1465</v>
      </c>
      <c r="C128" s="1049"/>
      <c r="D128" s="1057"/>
      <c r="E128" s="1056"/>
    </row>
    <row r="129" spans="1:5" ht="20.100000000000001" customHeight="1">
      <c r="A129" s="1044" t="s">
        <v>1073</v>
      </c>
      <c r="B129" s="1091" t="s">
        <v>1466</v>
      </c>
      <c r="C129" s="1049"/>
      <c r="D129" s="1057"/>
      <c r="E129" s="1056"/>
    </row>
    <row r="130" spans="1:5" ht="20.100000000000001" customHeight="1">
      <c r="A130" s="1044" t="s">
        <v>1073</v>
      </c>
      <c r="B130" s="1091" t="s">
        <v>1498</v>
      </c>
      <c r="C130" s="1049"/>
      <c r="D130" s="1057"/>
      <c r="E130" s="1056"/>
    </row>
    <row r="131" spans="1:5" ht="20.100000000000001" customHeight="1">
      <c r="A131" s="1044" t="s">
        <v>1073</v>
      </c>
      <c r="B131" s="1091" t="s">
        <v>1499</v>
      </c>
      <c r="C131" s="1049"/>
      <c r="D131" s="1057"/>
      <c r="E131" s="1056"/>
    </row>
    <row r="132" spans="1:5" ht="20.100000000000001" customHeight="1">
      <c r="A132" s="1044" t="s">
        <v>1073</v>
      </c>
      <c r="B132" s="1091" t="s">
        <v>1468</v>
      </c>
      <c r="C132" s="1049"/>
      <c r="D132" s="1057"/>
      <c r="E132" s="1056"/>
    </row>
    <row r="133" spans="1:5" ht="20.100000000000001" customHeight="1">
      <c r="A133" s="1044" t="s">
        <v>1073</v>
      </c>
      <c r="B133" s="1091" t="s">
        <v>1469</v>
      </c>
      <c r="C133" s="1049"/>
      <c r="D133" s="1057"/>
      <c r="E133" s="1056"/>
    </row>
    <row r="134" spans="1:5" ht="20.100000000000001" customHeight="1">
      <c r="A134" s="1044" t="s">
        <v>1073</v>
      </c>
      <c r="B134" s="1091" t="s">
        <v>1470</v>
      </c>
      <c r="C134" s="1049"/>
      <c r="D134" s="1057"/>
      <c r="E134" s="1056"/>
    </row>
    <row r="135" spans="1:5" ht="20.100000000000001" customHeight="1">
      <c r="A135" s="1044" t="s">
        <v>1073</v>
      </c>
      <c r="B135" s="1091" t="s">
        <v>1471</v>
      </c>
      <c r="C135" s="1049"/>
      <c r="D135" s="1057"/>
      <c r="E135" s="1056"/>
    </row>
    <row r="136" spans="1:5" ht="20.100000000000001" customHeight="1">
      <c r="A136" s="1044" t="s">
        <v>1073</v>
      </c>
      <c r="B136" s="1091" t="s">
        <v>1472</v>
      </c>
      <c r="C136" s="1049"/>
      <c r="D136" s="1057"/>
      <c r="E136" s="1056"/>
    </row>
    <row r="137" spans="1:5" ht="20.100000000000001" customHeight="1">
      <c r="A137" s="1044" t="s">
        <v>1073</v>
      </c>
      <c r="B137" s="1091" t="s">
        <v>1473</v>
      </c>
      <c r="C137" s="1049"/>
      <c r="D137" s="1057"/>
      <c r="E137" s="1056"/>
    </row>
    <row r="138" spans="1:5" ht="20.100000000000001" customHeight="1">
      <c r="A138" s="1044" t="s">
        <v>1073</v>
      </c>
      <c r="B138" s="1091" t="s">
        <v>1474</v>
      </c>
      <c r="C138" s="1049"/>
      <c r="D138" s="1057"/>
      <c r="E138" s="1056"/>
    </row>
    <row r="139" spans="1:5" ht="20.100000000000001" customHeight="1">
      <c r="A139" s="1044" t="s">
        <v>1073</v>
      </c>
      <c r="B139" s="1091" t="s">
        <v>1475</v>
      </c>
      <c r="C139" s="1049"/>
      <c r="D139" s="1057"/>
      <c r="E139" s="1056"/>
    </row>
    <row r="140" spans="1:5" ht="20.100000000000001" customHeight="1">
      <c r="A140" s="1044" t="s">
        <v>1073</v>
      </c>
      <c r="B140" s="1091" t="s">
        <v>1476</v>
      </c>
      <c r="C140" s="1049"/>
      <c r="D140" s="1057"/>
      <c r="E140" s="1056"/>
    </row>
    <row r="141" spans="1:5" ht="20.100000000000001" customHeight="1">
      <c r="A141" s="1044" t="s">
        <v>1073</v>
      </c>
      <c r="B141" s="1091" t="s">
        <v>1477</v>
      </c>
      <c r="C141" s="1049"/>
      <c r="D141" s="1057"/>
      <c r="E141" s="1056"/>
    </row>
    <row r="142" spans="1:5" ht="20.100000000000001" customHeight="1">
      <c r="A142" s="1044" t="s">
        <v>1073</v>
      </c>
      <c r="B142" s="1091" t="s">
        <v>1478</v>
      </c>
      <c r="C142" s="1049"/>
      <c r="D142" s="1057"/>
      <c r="E142" s="1056"/>
    </row>
    <row r="143" spans="1:5" ht="20.100000000000001" customHeight="1">
      <c r="A143" s="1044" t="s">
        <v>1073</v>
      </c>
      <c r="B143" s="1091" t="s">
        <v>1479</v>
      </c>
      <c r="C143" s="1049"/>
      <c r="D143" s="1057"/>
      <c r="E143" s="1056"/>
    </row>
    <row r="144" spans="1:5" ht="20.100000000000001" customHeight="1">
      <c r="A144" s="1044" t="s">
        <v>1073</v>
      </c>
      <c r="B144" s="1091" t="s">
        <v>1480</v>
      </c>
      <c r="C144" s="1049"/>
      <c r="D144" s="1057"/>
      <c r="E144" s="1056"/>
    </row>
    <row r="145" spans="1:5" ht="20.100000000000001" customHeight="1">
      <c r="A145" s="1044" t="s">
        <v>1073</v>
      </c>
      <c r="B145" s="1091" t="s">
        <v>1481</v>
      </c>
      <c r="C145" s="1049"/>
      <c r="D145" s="1057"/>
      <c r="E145" s="1056"/>
    </row>
    <row r="146" spans="1:5" ht="20.100000000000001" customHeight="1">
      <c r="A146" s="1044" t="s">
        <v>1073</v>
      </c>
      <c r="B146" s="1091" t="s">
        <v>1482</v>
      </c>
      <c r="C146" s="1049"/>
      <c r="D146" s="1057"/>
      <c r="E146" s="1056"/>
    </row>
    <row r="147" spans="1:5" ht="20.100000000000001" customHeight="1">
      <c r="A147" s="1044" t="s">
        <v>1073</v>
      </c>
      <c r="B147" s="1091" t="s">
        <v>1483</v>
      </c>
      <c r="C147" s="1049"/>
      <c r="D147" s="1057"/>
      <c r="E147" s="1056"/>
    </row>
    <row r="148" spans="1:5" ht="20.100000000000001" customHeight="1">
      <c r="A148" s="1044" t="s">
        <v>1073</v>
      </c>
      <c r="B148" s="1032" t="s">
        <v>1484</v>
      </c>
      <c r="C148" s="1049"/>
      <c r="D148" s="1057"/>
      <c r="E148" s="1056"/>
    </row>
    <row r="149" spans="1:5" ht="20.100000000000001" customHeight="1">
      <c r="A149" s="1044" t="s">
        <v>1073</v>
      </c>
      <c r="B149" s="1032" t="s">
        <v>1485</v>
      </c>
      <c r="C149" s="1049"/>
      <c r="D149" s="1057"/>
      <c r="E149" s="1056"/>
    </row>
    <row r="150" spans="1:5" ht="20.100000000000001" customHeight="1">
      <c r="A150" s="1044" t="s">
        <v>1073</v>
      </c>
      <c r="B150" s="1032" t="s">
        <v>1486</v>
      </c>
      <c r="C150" s="1049"/>
      <c r="D150" s="1048"/>
      <c r="E150" s="1048"/>
    </row>
    <row r="151" spans="1:5" ht="20.100000000000001" customHeight="1">
      <c r="A151" s="1044" t="s">
        <v>1073</v>
      </c>
      <c r="B151" s="1091" t="s">
        <v>3443</v>
      </c>
      <c r="C151" s="1049"/>
      <c r="D151" s="1048"/>
      <c r="E151" s="1048"/>
    </row>
    <row r="152" spans="1:5" ht="20.100000000000001" customHeight="1">
      <c r="A152" s="1044" t="s">
        <v>1073</v>
      </c>
      <c r="B152" s="1091" t="s">
        <v>3442</v>
      </c>
      <c r="C152" s="1049"/>
      <c r="D152" s="1048"/>
      <c r="E152" s="1048"/>
    </row>
    <row r="153" spans="1:5" ht="20.100000000000001" customHeight="1">
      <c r="A153" s="1044" t="s">
        <v>1073</v>
      </c>
      <c r="B153" s="1091" t="s">
        <v>1500</v>
      </c>
      <c r="C153" s="1049"/>
      <c r="D153" s="1048"/>
      <c r="E153" s="1048"/>
    </row>
    <row r="154" spans="1:5" ht="20.100000000000001" customHeight="1">
      <c r="A154" s="1044" t="s">
        <v>1073</v>
      </c>
      <c r="B154" s="1091" t="s">
        <v>1501</v>
      </c>
      <c r="C154" s="1049"/>
      <c r="D154" s="1048"/>
      <c r="E154" s="1048"/>
    </row>
    <row r="155" spans="1:5" ht="20.100000000000001" customHeight="1">
      <c r="A155" s="1044" t="s">
        <v>1073</v>
      </c>
      <c r="B155" s="1091" t="s">
        <v>1487</v>
      </c>
      <c r="C155" s="1049"/>
      <c r="D155" s="1057"/>
      <c r="E155" s="1056"/>
    </row>
    <row r="156" spans="1:5" ht="20.100000000000001" customHeight="1">
      <c r="A156" s="1044" t="s">
        <v>1073</v>
      </c>
      <c r="B156" s="1032" t="s">
        <v>1455</v>
      </c>
      <c r="C156" s="1049"/>
      <c r="D156" s="1057"/>
      <c r="E156" s="1056"/>
    </row>
    <row r="157" spans="1:5" ht="20.100000000000001" customHeight="1">
      <c r="A157" s="1044" t="s">
        <v>1073</v>
      </c>
      <c r="B157" s="1032" t="s">
        <v>1488</v>
      </c>
      <c r="C157" s="1049"/>
      <c r="D157" s="1057"/>
      <c r="E157" s="1056"/>
    </row>
    <row r="158" spans="1:5" ht="20.100000000000001" customHeight="1">
      <c r="A158" s="1044" t="s">
        <v>1073</v>
      </c>
      <c r="B158" s="1032" t="s">
        <v>1456</v>
      </c>
      <c r="C158" s="1049"/>
      <c r="D158" s="1057"/>
      <c r="E158" s="1056"/>
    </row>
    <row r="159" spans="1:5" ht="20.100000000000001" customHeight="1">
      <c r="A159" s="1044" t="s">
        <v>1073</v>
      </c>
      <c r="B159" s="1032" t="s">
        <v>1489</v>
      </c>
      <c r="C159" s="1049"/>
      <c r="D159" s="1057"/>
      <c r="E159" s="1056"/>
    </row>
    <row r="160" spans="1:5" ht="20.100000000000001" customHeight="1">
      <c r="B160" s="1037" t="s">
        <v>657</v>
      </c>
      <c r="C160" s="1049">
        <v>1</v>
      </c>
      <c r="E160" s="1048">
        <f>C160*D160</f>
        <v>0</v>
      </c>
    </row>
    <row r="161" spans="1:5" ht="20.100000000000001" customHeight="1">
      <c r="A161" s="1044"/>
      <c r="D161" s="1057"/>
      <c r="E161" s="1057"/>
    </row>
    <row r="162" spans="1:5" s="1035" customFormat="1" ht="20.100000000000001" customHeight="1">
      <c r="A162" s="1036" t="s">
        <v>1223</v>
      </c>
      <c r="B162" s="1033" t="s">
        <v>1502</v>
      </c>
      <c r="C162" s="1030"/>
      <c r="D162" s="1031"/>
      <c r="E162" s="1031"/>
    </row>
    <row r="163" spans="1:5" s="1035" customFormat="1" ht="20.100000000000001" customHeight="1">
      <c r="A163" s="1044" t="s">
        <v>1073</v>
      </c>
      <c r="B163" s="1091" t="s">
        <v>1503</v>
      </c>
      <c r="C163" s="1030"/>
      <c r="D163" s="1031"/>
      <c r="E163" s="1031"/>
    </row>
    <row r="164" spans="1:5" s="1035" customFormat="1" ht="20.100000000000001" customHeight="1">
      <c r="A164" s="1044" t="s">
        <v>1073</v>
      </c>
      <c r="B164" s="1032" t="s">
        <v>1504</v>
      </c>
      <c r="C164" s="1030"/>
      <c r="D164" s="1057"/>
      <c r="E164" s="1057"/>
    </row>
    <row r="165" spans="1:5" s="1035" customFormat="1" ht="20.100000000000001" customHeight="1">
      <c r="A165" s="1044" t="s">
        <v>1073</v>
      </c>
      <c r="B165" s="1091" t="s">
        <v>1505</v>
      </c>
      <c r="C165" s="1030"/>
      <c r="D165" s="1057"/>
      <c r="E165" s="1057"/>
    </row>
    <row r="166" spans="1:5" s="1035" customFormat="1" ht="20.100000000000001" customHeight="1">
      <c r="A166" s="1044" t="s">
        <v>1073</v>
      </c>
      <c r="B166" s="1091" t="s">
        <v>1506</v>
      </c>
      <c r="C166" s="1030"/>
      <c r="D166" s="1057"/>
      <c r="E166" s="1057"/>
    </row>
    <row r="167" spans="1:5" s="1035" customFormat="1" ht="20.100000000000001" customHeight="1">
      <c r="A167" s="1044" t="s">
        <v>1073</v>
      </c>
      <c r="B167" s="1091" t="s">
        <v>1507</v>
      </c>
      <c r="C167" s="1030"/>
      <c r="D167" s="1057"/>
      <c r="E167" s="1057"/>
    </row>
    <row r="168" spans="1:5" s="1035" customFormat="1" ht="20.100000000000001" customHeight="1">
      <c r="A168" s="1044" t="s">
        <v>1073</v>
      </c>
      <c r="B168" s="1091" t="s">
        <v>1508</v>
      </c>
      <c r="C168" s="1030"/>
      <c r="D168" s="1057"/>
      <c r="E168" s="1057"/>
    </row>
    <row r="169" spans="1:5" s="1035" customFormat="1" ht="20.100000000000001" customHeight="1">
      <c r="A169" s="1044" t="s">
        <v>1073</v>
      </c>
      <c r="B169" s="1091" t="s">
        <v>1509</v>
      </c>
      <c r="C169" s="1030"/>
      <c r="D169" s="1057"/>
      <c r="E169" s="1057"/>
    </row>
    <row r="170" spans="1:5" s="1035" customFormat="1" ht="20.100000000000001" customHeight="1">
      <c r="A170" s="1044" t="s">
        <v>1073</v>
      </c>
      <c r="B170" s="1032" t="s">
        <v>1455</v>
      </c>
      <c r="C170" s="1030"/>
      <c r="D170" s="1057"/>
      <c r="E170" s="1057"/>
    </row>
    <row r="171" spans="1:5" s="1035" customFormat="1" ht="20.100000000000001" customHeight="1">
      <c r="A171" s="1044" t="s">
        <v>1073</v>
      </c>
      <c r="B171" s="1032" t="s">
        <v>1488</v>
      </c>
      <c r="C171" s="1030"/>
      <c r="D171" s="1057"/>
      <c r="E171" s="1057"/>
    </row>
    <row r="172" spans="1:5" s="1035" customFormat="1" ht="20.100000000000001" customHeight="1">
      <c r="A172" s="1044" t="s">
        <v>1073</v>
      </c>
      <c r="B172" s="1032" t="s">
        <v>1456</v>
      </c>
      <c r="C172" s="1030"/>
      <c r="D172" s="1057"/>
      <c r="E172" s="1057"/>
    </row>
    <row r="173" spans="1:5" s="1035" customFormat="1" ht="20.100000000000001" customHeight="1">
      <c r="A173" s="1044" t="s">
        <v>1073</v>
      </c>
      <c r="B173" s="1032" t="s">
        <v>1510</v>
      </c>
      <c r="C173" s="1030"/>
      <c r="D173" s="1057"/>
      <c r="E173" s="1057"/>
    </row>
    <row r="174" spans="1:5" s="1035" customFormat="1" ht="20.100000000000001" customHeight="1">
      <c r="A174" s="1030"/>
      <c r="B174" s="1037" t="s">
        <v>657</v>
      </c>
      <c r="C174" s="1030">
        <v>39</v>
      </c>
      <c r="D174" s="1031"/>
      <c r="E174" s="1031">
        <f>C174*D174</f>
        <v>0</v>
      </c>
    </row>
    <row r="175" spans="1:5" s="1035" customFormat="1" ht="20.100000000000001" customHeight="1">
      <c r="A175" s="1030"/>
      <c r="B175" s="1037"/>
      <c r="C175" s="1030"/>
      <c r="D175" s="1031"/>
      <c r="E175" s="1031"/>
    </row>
    <row r="176" spans="1:5" s="1035" customFormat="1" ht="20.100000000000001" customHeight="1">
      <c r="A176" s="1036" t="s">
        <v>1225</v>
      </c>
      <c r="B176" s="1033" t="s">
        <v>1511</v>
      </c>
      <c r="C176" s="1030"/>
      <c r="D176" s="1031"/>
      <c r="E176" s="1031"/>
    </row>
    <row r="177" spans="1:5" s="1035" customFormat="1" ht="20.100000000000001" customHeight="1">
      <c r="A177" s="1044" t="s">
        <v>1073</v>
      </c>
      <c r="B177" s="1032" t="s">
        <v>1512</v>
      </c>
      <c r="C177" s="1093"/>
      <c r="D177" s="1092"/>
      <c r="E177" s="1092"/>
    </row>
    <row r="178" spans="1:5" s="1035" customFormat="1" ht="20.100000000000001" customHeight="1">
      <c r="A178" s="1044" t="s">
        <v>1073</v>
      </c>
      <c r="B178" s="1032" t="s">
        <v>1513</v>
      </c>
      <c r="C178" s="1093"/>
      <c r="D178" s="1092"/>
      <c r="E178" s="1092"/>
    </row>
    <row r="179" spans="1:5" s="1035" customFormat="1" ht="20.100000000000001" customHeight="1">
      <c r="A179" s="1044" t="s">
        <v>1073</v>
      </c>
      <c r="B179" s="1032" t="s">
        <v>1514</v>
      </c>
      <c r="C179" s="1093"/>
      <c r="D179" s="1092"/>
      <c r="E179" s="1092"/>
    </row>
    <row r="180" spans="1:5" s="1035" customFormat="1" ht="20.100000000000001" customHeight="1">
      <c r="A180" s="1044" t="s">
        <v>1073</v>
      </c>
      <c r="B180" s="1032" t="s">
        <v>1515</v>
      </c>
      <c r="C180" s="1093"/>
      <c r="D180" s="1092"/>
      <c r="E180" s="1092"/>
    </row>
    <row r="181" spans="1:5" s="1035" customFormat="1" ht="20.100000000000001" customHeight="1">
      <c r="A181" s="1044" t="s">
        <v>1073</v>
      </c>
      <c r="B181" s="1032" t="s">
        <v>1516</v>
      </c>
      <c r="C181" s="1093"/>
      <c r="D181" s="1092"/>
      <c r="E181" s="1092"/>
    </row>
    <row r="182" spans="1:5" s="1035" customFormat="1" ht="20.100000000000001" customHeight="1">
      <c r="A182" s="1044" t="s">
        <v>1073</v>
      </c>
      <c r="B182" s="1032" t="s">
        <v>1517</v>
      </c>
      <c r="C182" s="1093"/>
      <c r="D182" s="1092"/>
      <c r="E182" s="1092"/>
    </row>
    <row r="183" spans="1:5" s="1035" customFormat="1" ht="20.100000000000001" customHeight="1">
      <c r="A183" s="1044" t="s">
        <v>1073</v>
      </c>
      <c r="B183" s="1032" t="s">
        <v>1518</v>
      </c>
      <c r="C183" s="1093"/>
      <c r="D183" s="1092"/>
      <c r="E183" s="1092"/>
    </row>
    <row r="184" spans="1:5" s="1035" customFormat="1" ht="20.100000000000001" customHeight="1">
      <c r="A184" s="1044" t="s">
        <v>1073</v>
      </c>
      <c r="B184" s="1032" t="s">
        <v>1519</v>
      </c>
      <c r="C184" s="1093"/>
      <c r="D184" s="1092"/>
      <c r="E184" s="1092"/>
    </row>
    <row r="185" spans="1:5" s="1035" customFormat="1" ht="20.100000000000001" customHeight="1">
      <c r="A185" s="1044" t="s">
        <v>1073</v>
      </c>
      <c r="B185" s="1032" t="s">
        <v>1520</v>
      </c>
      <c r="C185" s="1093"/>
      <c r="D185" s="1092"/>
      <c r="E185" s="1092"/>
    </row>
    <row r="186" spans="1:5" s="1035" customFormat="1" ht="20.100000000000001" customHeight="1">
      <c r="A186" s="1044" t="s">
        <v>1073</v>
      </c>
      <c r="B186" s="1032" t="s">
        <v>1521</v>
      </c>
      <c r="C186" s="1093"/>
      <c r="D186" s="1092"/>
      <c r="E186" s="1092"/>
    </row>
    <row r="187" spans="1:5" s="1035" customFormat="1" ht="20.100000000000001" customHeight="1">
      <c r="A187" s="1044" t="s">
        <v>1073</v>
      </c>
      <c r="B187" s="1032" t="s">
        <v>1522</v>
      </c>
      <c r="C187" s="1093"/>
      <c r="D187" s="1092"/>
      <c r="E187" s="1092"/>
    </row>
    <row r="188" spans="1:5" s="1035" customFormat="1" ht="20.100000000000001" customHeight="1">
      <c r="A188" s="1044" t="s">
        <v>1073</v>
      </c>
      <c r="B188" s="1032" t="s">
        <v>1523</v>
      </c>
      <c r="C188" s="1093"/>
      <c r="D188" s="1092"/>
      <c r="E188" s="1092"/>
    </row>
    <row r="189" spans="1:5" s="1035" customFormat="1" ht="20.100000000000001" customHeight="1">
      <c r="A189" s="1044" t="s">
        <v>1073</v>
      </c>
      <c r="B189" s="1032" t="s">
        <v>1524</v>
      </c>
      <c r="C189" s="1093"/>
      <c r="D189" s="1092"/>
      <c r="E189" s="1092"/>
    </row>
    <row r="190" spans="1:5" s="1035" customFormat="1" ht="20.100000000000001" customHeight="1">
      <c r="A190" s="1044" t="s">
        <v>1073</v>
      </c>
      <c r="B190" s="1032" t="s">
        <v>1525</v>
      </c>
      <c r="C190" s="1093"/>
      <c r="D190" s="1092"/>
      <c r="E190" s="1092"/>
    </row>
    <row r="191" spans="1:5" s="1035" customFormat="1" ht="20.100000000000001" customHeight="1">
      <c r="A191" s="1044" t="s">
        <v>1073</v>
      </c>
      <c r="B191" s="1032" t="s">
        <v>1526</v>
      </c>
      <c r="C191" s="1093"/>
      <c r="D191" s="1092"/>
      <c r="E191" s="1092"/>
    </row>
    <row r="192" spans="1:5" s="1035" customFormat="1" ht="20.100000000000001" customHeight="1">
      <c r="A192" s="1044" t="s">
        <v>1073</v>
      </c>
      <c r="B192" s="1032" t="s">
        <v>1527</v>
      </c>
      <c r="C192" s="1093"/>
      <c r="D192" s="1092"/>
      <c r="E192" s="1092"/>
    </row>
    <row r="193" spans="1:5" s="1035" customFormat="1" ht="20.100000000000001" customHeight="1">
      <c r="A193" s="1044" t="s">
        <v>1073</v>
      </c>
      <c r="B193" s="1032" t="s">
        <v>1528</v>
      </c>
      <c r="C193" s="1093"/>
      <c r="D193" s="1092"/>
      <c r="E193" s="1092"/>
    </row>
    <row r="194" spans="1:5" s="1035" customFormat="1" ht="20.100000000000001" customHeight="1">
      <c r="A194" s="1044" t="s">
        <v>1073</v>
      </c>
      <c r="B194" s="1032" t="s">
        <v>1529</v>
      </c>
      <c r="C194" s="1093"/>
      <c r="D194" s="1092"/>
      <c r="E194" s="1092"/>
    </row>
    <row r="195" spans="1:5" s="1035" customFormat="1" ht="20.100000000000001" customHeight="1">
      <c r="A195" s="1044" t="s">
        <v>1073</v>
      </c>
      <c r="B195" s="1032" t="s">
        <v>1530</v>
      </c>
      <c r="C195" s="1093"/>
      <c r="D195" s="1092"/>
      <c r="E195" s="1092"/>
    </row>
    <row r="196" spans="1:5" s="1035" customFormat="1" ht="20.100000000000001" customHeight="1">
      <c r="A196" s="1044" t="s">
        <v>1073</v>
      </c>
      <c r="B196" s="1032" t="s">
        <v>1531</v>
      </c>
      <c r="C196" s="1093"/>
      <c r="D196" s="1092"/>
      <c r="E196" s="1092"/>
    </row>
    <row r="197" spans="1:5" s="1035" customFormat="1" ht="20.100000000000001" customHeight="1">
      <c r="A197" s="1044" t="s">
        <v>1073</v>
      </c>
      <c r="B197" s="1032" t="s">
        <v>1455</v>
      </c>
      <c r="C197" s="1093"/>
      <c r="D197" s="1092"/>
      <c r="E197" s="1092"/>
    </row>
    <row r="198" spans="1:5" s="1035" customFormat="1" ht="20.100000000000001" customHeight="1">
      <c r="A198" s="1044" t="s">
        <v>1073</v>
      </c>
      <c r="B198" s="1032" t="s">
        <v>1488</v>
      </c>
      <c r="C198" s="1093"/>
      <c r="D198" s="1092"/>
      <c r="E198" s="1092"/>
    </row>
    <row r="199" spans="1:5" s="1035" customFormat="1" ht="20.100000000000001" customHeight="1">
      <c r="A199" s="1044" t="s">
        <v>1073</v>
      </c>
      <c r="B199" s="1032" t="s">
        <v>1456</v>
      </c>
      <c r="C199" s="1093"/>
      <c r="D199" s="1092"/>
      <c r="E199" s="1092"/>
    </row>
    <row r="200" spans="1:5" s="1035" customFormat="1" ht="20.100000000000001" customHeight="1">
      <c r="A200" s="1030"/>
      <c r="B200" s="1037" t="s">
        <v>657</v>
      </c>
      <c r="C200" s="1030">
        <v>1</v>
      </c>
      <c r="D200" s="1092"/>
      <c r="E200" s="1092">
        <f>C200*D200</f>
        <v>0</v>
      </c>
    </row>
    <row r="201" spans="1:5" s="1035" customFormat="1" ht="20.100000000000001" customHeight="1">
      <c r="A201" s="1030"/>
      <c r="B201" s="1037"/>
      <c r="C201" s="1030"/>
      <c r="D201" s="1092"/>
      <c r="E201" s="1092"/>
    </row>
    <row r="202" spans="1:5" s="1035" customFormat="1" ht="20.100000000000001" customHeight="1">
      <c r="A202" s="1036" t="s">
        <v>1227</v>
      </c>
      <c r="B202" s="1033" t="s">
        <v>1532</v>
      </c>
      <c r="C202" s="1030"/>
      <c r="D202" s="1031"/>
      <c r="E202" s="1031"/>
    </row>
    <row r="203" spans="1:5" s="1035" customFormat="1" ht="20.100000000000001" customHeight="1">
      <c r="A203" s="1044" t="s">
        <v>1073</v>
      </c>
      <c r="B203" s="1091" t="s">
        <v>3441</v>
      </c>
      <c r="C203" s="1030"/>
      <c r="D203" s="1031"/>
      <c r="E203" s="1031"/>
    </row>
    <row r="204" spans="1:5" s="1035" customFormat="1" ht="20.100000000000001" customHeight="1">
      <c r="A204" s="1030"/>
      <c r="B204" s="1037" t="s">
        <v>657</v>
      </c>
      <c r="C204" s="1030">
        <v>3</v>
      </c>
      <c r="D204" s="1031"/>
      <c r="E204" s="1031">
        <f>C204*D204</f>
        <v>0</v>
      </c>
    </row>
    <row r="205" spans="1:5" s="1035" customFormat="1" ht="20.100000000000001" customHeight="1">
      <c r="A205" s="1030"/>
      <c r="B205" s="1037"/>
      <c r="C205" s="1030"/>
      <c r="D205" s="1031"/>
      <c r="E205" s="1031"/>
    </row>
    <row r="206" spans="1:5" s="1035" customFormat="1" ht="20.100000000000001" customHeight="1">
      <c r="A206" s="1035" t="s">
        <v>3440</v>
      </c>
      <c r="B206" s="1033"/>
      <c r="C206" s="1030"/>
      <c r="D206" s="1057"/>
      <c r="E206" s="1034">
        <f>SUM(E5:E205)</f>
        <v>0</v>
      </c>
    </row>
    <row r="207" spans="1:5" s="1035" customFormat="1">
      <c r="A207" s="1044"/>
      <c r="B207" s="1037"/>
      <c r="C207" s="1030"/>
      <c r="D207" s="1031"/>
      <c r="E207" s="1031"/>
    </row>
    <row r="208" spans="1:5" s="1035" customFormat="1">
      <c r="A208" s="1044"/>
      <c r="B208" s="1032"/>
      <c r="C208" s="1030"/>
      <c r="D208" s="1057"/>
      <c r="E208" s="1031"/>
    </row>
    <row r="209" spans="1:6" s="1035" customFormat="1">
      <c r="A209" s="1030"/>
      <c r="B209" s="1037"/>
      <c r="C209" s="1030"/>
      <c r="D209" s="1031"/>
      <c r="E209" s="1031"/>
    </row>
    <row r="210" spans="1:6" s="1035" customFormat="1">
      <c r="A210" s="1044"/>
      <c r="B210" s="1032"/>
      <c r="C210" s="1030"/>
      <c r="D210" s="1057"/>
      <c r="E210" s="1031"/>
    </row>
    <row r="211" spans="1:6" s="1035" customFormat="1">
      <c r="A211" s="1030"/>
      <c r="B211" s="1037"/>
      <c r="C211" s="1030"/>
      <c r="D211" s="1031"/>
      <c r="E211" s="1031"/>
    </row>
    <row r="212" spans="1:6" s="1035" customFormat="1">
      <c r="A212" s="1044"/>
      <c r="B212" s="1032"/>
      <c r="C212" s="1030"/>
      <c r="D212" s="1057"/>
      <c r="E212" s="1057"/>
    </row>
    <row r="213" spans="1:6" s="1035" customFormat="1">
      <c r="A213" s="1044"/>
      <c r="B213" s="1033"/>
      <c r="D213" s="1034"/>
      <c r="E213" s="1034"/>
    </row>
    <row r="214" spans="1:6" s="1035" customFormat="1">
      <c r="B214" s="1033"/>
      <c r="D214" s="1031"/>
      <c r="E214" s="1034"/>
    </row>
    <row r="215" spans="1:6" s="1035" customFormat="1">
      <c r="B215" s="1033"/>
      <c r="D215" s="1031"/>
      <c r="E215" s="1031"/>
    </row>
    <row r="216" spans="1:6" s="1035" customFormat="1">
      <c r="B216" s="1033"/>
      <c r="D216" s="1031"/>
      <c r="E216" s="1034"/>
    </row>
    <row r="217" spans="1:6" s="1035" customFormat="1">
      <c r="A217" s="1044"/>
      <c r="B217" s="1090"/>
      <c r="D217" s="1071"/>
      <c r="E217" s="1071"/>
    </row>
    <row r="218" spans="1:6" s="1035" customFormat="1">
      <c r="A218" s="1077"/>
      <c r="B218" s="1078"/>
      <c r="C218" s="1077"/>
      <c r="D218" s="1072"/>
      <c r="E218" s="1031"/>
      <c r="F218" s="1076"/>
    </row>
    <row r="219" spans="1:6" s="1035" customFormat="1">
      <c r="A219" s="1044"/>
      <c r="B219" s="1090"/>
      <c r="D219" s="1071"/>
      <c r="E219" s="1031"/>
    </row>
    <row r="220" spans="1:6" s="1035" customFormat="1">
      <c r="A220" s="1077"/>
      <c r="B220" s="1078"/>
      <c r="C220" s="1077"/>
      <c r="D220" s="1072"/>
      <c r="E220" s="1031"/>
      <c r="F220" s="1076"/>
    </row>
    <row r="221" spans="1:6" s="1035" customFormat="1">
      <c r="A221" s="1044"/>
      <c r="B221" s="1090"/>
      <c r="D221" s="1071"/>
      <c r="E221" s="1031"/>
    </row>
    <row r="222" spans="1:6" s="1035" customFormat="1">
      <c r="A222" s="1077"/>
      <c r="B222" s="1078"/>
      <c r="C222" s="1077"/>
      <c r="D222" s="1072"/>
      <c r="E222" s="1031"/>
      <c r="F222" s="1076"/>
    </row>
    <row r="223" spans="1:6" s="1035" customFormat="1">
      <c r="A223" s="1044"/>
      <c r="B223" s="1090"/>
      <c r="D223" s="1071"/>
      <c r="E223" s="1031"/>
    </row>
    <row r="224" spans="1:6" s="1035" customFormat="1">
      <c r="A224" s="1077"/>
      <c r="B224" s="1078"/>
      <c r="C224" s="1077"/>
      <c r="D224" s="1072"/>
      <c r="E224" s="1031"/>
      <c r="F224" s="1076"/>
    </row>
    <row r="225" spans="1:6" s="1035" customFormat="1">
      <c r="A225" s="1044"/>
      <c r="B225" s="1090"/>
      <c r="D225" s="1071"/>
      <c r="E225" s="1031"/>
    </row>
    <row r="226" spans="1:6" s="1035" customFormat="1">
      <c r="A226" s="1077"/>
      <c r="B226" s="1078"/>
      <c r="C226" s="1077"/>
      <c r="D226" s="1072"/>
      <c r="E226" s="1031"/>
      <c r="F226" s="1076"/>
    </row>
    <row r="227" spans="1:6" s="1035" customFormat="1">
      <c r="A227" s="1044"/>
      <c r="B227" s="1090"/>
      <c r="D227" s="1071"/>
      <c r="E227" s="1031"/>
    </row>
    <row r="228" spans="1:6" s="1035" customFormat="1">
      <c r="A228" s="1077"/>
      <c r="B228" s="1078"/>
      <c r="C228" s="1077"/>
      <c r="D228" s="1072"/>
      <c r="E228" s="1031"/>
      <c r="F228" s="1076"/>
    </row>
    <row r="229" spans="1:6" s="1035" customFormat="1">
      <c r="A229" s="1044"/>
      <c r="B229" s="1090"/>
      <c r="D229" s="1071"/>
      <c r="E229" s="1031"/>
    </row>
    <row r="230" spans="1:6" s="1035" customFormat="1">
      <c r="A230" s="1077"/>
      <c r="B230" s="1078"/>
      <c r="C230" s="1077"/>
      <c r="D230" s="1072"/>
      <c r="E230" s="1031"/>
    </row>
    <row r="231" spans="1:6" s="1035" customFormat="1">
      <c r="A231" s="1044"/>
      <c r="B231" s="1090"/>
      <c r="D231" s="1071"/>
      <c r="E231" s="1031"/>
    </row>
    <row r="232" spans="1:6" s="1035" customFormat="1">
      <c r="A232" s="1077"/>
      <c r="B232" s="1078"/>
      <c r="C232" s="1077"/>
      <c r="D232" s="1072"/>
      <c r="E232" s="1031"/>
      <c r="F232" s="1076"/>
    </row>
    <row r="233" spans="1:6" s="1035" customFormat="1">
      <c r="A233" s="1044"/>
      <c r="B233" s="1090"/>
      <c r="D233" s="1071"/>
      <c r="E233" s="1031"/>
    </row>
    <row r="234" spans="1:6" s="1035" customFormat="1">
      <c r="A234" s="1077"/>
      <c r="B234" s="1078"/>
      <c r="C234" s="1077"/>
      <c r="D234" s="1072"/>
      <c r="E234" s="1031"/>
      <c r="F234" s="1083"/>
    </row>
    <row r="235" spans="1:6" s="1035" customFormat="1">
      <c r="A235" s="1044"/>
      <c r="B235" s="1090"/>
      <c r="D235" s="1071"/>
      <c r="E235" s="1031"/>
    </row>
    <row r="236" spans="1:6" s="1035" customFormat="1">
      <c r="A236" s="1077"/>
      <c r="B236" s="1078"/>
      <c r="C236" s="1077"/>
      <c r="D236" s="1072"/>
      <c r="E236" s="1031"/>
      <c r="F236" s="1083"/>
    </row>
    <row r="237" spans="1:6" s="1035" customFormat="1">
      <c r="A237" s="1044"/>
      <c r="B237" s="1090"/>
      <c r="D237" s="1071"/>
      <c r="E237" s="1031"/>
    </row>
    <row r="238" spans="1:6" s="1035" customFormat="1">
      <c r="A238" s="1077"/>
      <c r="B238" s="1078"/>
      <c r="C238" s="1077"/>
      <c r="D238" s="1072"/>
      <c r="E238" s="1031"/>
      <c r="F238" s="1083"/>
    </row>
    <row r="239" spans="1:6" s="1035" customFormat="1">
      <c r="A239" s="1044"/>
      <c r="B239" s="1089"/>
      <c r="C239" s="1085"/>
      <c r="D239" s="1084"/>
      <c r="E239" s="1084"/>
      <c r="F239" s="1083"/>
    </row>
    <row r="240" spans="1:6" s="1035" customFormat="1">
      <c r="A240" s="1044"/>
      <c r="B240" s="1089"/>
      <c r="C240" s="1088"/>
      <c r="D240" s="1087"/>
      <c r="E240" s="1087"/>
      <c r="F240" s="1083"/>
    </row>
    <row r="241" spans="1:6" s="1035" customFormat="1">
      <c r="A241" s="1044"/>
      <c r="B241" s="1086"/>
      <c r="C241" s="1085"/>
      <c r="D241" s="1084"/>
      <c r="E241" s="1084"/>
      <c r="F241" s="1083"/>
    </row>
    <row r="242" spans="1:6" s="1035" customFormat="1">
      <c r="A242" s="1077"/>
      <c r="B242" s="1078"/>
      <c r="C242" s="1077"/>
      <c r="D242" s="1072"/>
      <c r="E242" s="1031"/>
      <c r="F242" s="1083"/>
    </row>
    <row r="243" spans="1:6" s="1035" customFormat="1">
      <c r="A243" s="1044"/>
      <c r="B243" s="1032"/>
      <c r="C243" s="1030"/>
      <c r="D243" s="1057"/>
      <c r="E243" s="1057"/>
    </row>
    <row r="244" spans="1:6" s="1035" customFormat="1">
      <c r="B244" s="1033"/>
      <c r="D244" s="1031"/>
      <c r="E244" s="1034"/>
    </row>
    <row r="245" spans="1:6" s="1035" customFormat="1">
      <c r="B245" s="1033"/>
      <c r="D245" s="1031"/>
      <c r="E245" s="1034"/>
    </row>
    <row r="246" spans="1:6" s="1035" customFormat="1">
      <c r="B246" s="1033"/>
      <c r="D246" s="1071"/>
      <c r="E246" s="1034"/>
    </row>
    <row r="247" spans="1:6" s="1035" customFormat="1">
      <c r="B247" s="1033"/>
      <c r="D247" s="1071"/>
      <c r="E247" s="1034"/>
    </row>
    <row r="248" spans="1:6" s="1035" customFormat="1">
      <c r="A248" s="1082"/>
      <c r="B248" s="1081"/>
      <c r="C248" s="1074"/>
      <c r="D248" s="1073"/>
      <c r="E248" s="1034"/>
    </row>
    <row r="249" spans="1:6" s="1035" customFormat="1">
      <c r="A249" s="1044"/>
      <c r="B249" s="1080"/>
      <c r="C249" s="1074"/>
      <c r="D249" s="1073"/>
      <c r="E249" s="1034"/>
    </row>
    <row r="250" spans="1:6" s="1035" customFormat="1">
      <c r="A250" s="1077"/>
      <c r="B250" s="1078"/>
      <c r="C250" s="1077"/>
      <c r="D250" s="1072"/>
      <c r="E250" s="1031"/>
      <c r="F250" s="1076"/>
    </row>
    <row r="251" spans="1:6" s="1035" customFormat="1">
      <c r="A251" s="1044"/>
      <c r="B251" s="1080"/>
      <c r="C251" s="1074"/>
      <c r="D251" s="1073"/>
      <c r="E251" s="1034"/>
    </row>
    <row r="252" spans="1:6" s="1035" customFormat="1">
      <c r="A252" s="1077"/>
      <c r="B252" s="1078"/>
      <c r="C252" s="1077"/>
      <c r="D252" s="1072"/>
      <c r="E252" s="1031"/>
      <c r="F252" s="1076"/>
    </row>
    <row r="253" spans="1:6" s="1035" customFormat="1">
      <c r="A253" s="1044"/>
      <c r="B253" s="1079"/>
      <c r="C253" s="1074"/>
      <c r="D253" s="1073"/>
      <c r="E253" s="1034"/>
    </row>
    <row r="254" spans="1:6" s="1035" customFormat="1">
      <c r="A254" s="1077"/>
      <c r="B254" s="1078"/>
      <c r="C254" s="1077"/>
      <c r="D254" s="1072"/>
      <c r="E254" s="1031"/>
      <c r="F254" s="1076"/>
    </row>
    <row r="255" spans="1:6" s="1035" customFormat="1">
      <c r="A255" s="1044"/>
      <c r="B255" s="1075"/>
      <c r="C255" s="1074"/>
      <c r="D255" s="1073"/>
      <c r="E255" s="1034"/>
    </row>
    <row r="256" spans="1:6" s="1035" customFormat="1">
      <c r="A256" s="1077"/>
      <c r="B256" s="1078"/>
      <c r="C256" s="1077"/>
      <c r="D256" s="1072"/>
      <c r="E256" s="1031"/>
      <c r="F256" s="1076"/>
    </row>
    <row r="257" spans="1:6" s="1035" customFormat="1">
      <c r="A257" s="1044"/>
      <c r="B257" s="1079"/>
      <c r="C257" s="1074"/>
      <c r="D257" s="1073"/>
      <c r="E257" s="1034"/>
    </row>
    <row r="258" spans="1:6" s="1035" customFormat="1">
      <c r="A258" s="1077"/>
      <c r="B258" s="1078"/>
      <c r="C258" s="1077"/>
      <c r="D258" s="1072"/>
      <c r="E258" s="1031"/>
      <c r="F258" s="1076"/>
    </row>
    <row r="259" spans="1:6" s="1035" customFormat="1">
      <c r="A259" s="1044"/>
      <c r="B259" s="1075"/>
      <c r="C259" s="1074"/>
      <c r="D259" s="1073"/>
      <c r="E259" s="1034"/>
    </row>
    <row r="260" spans="1:6" s="1035" customFormat="1">
      <c r="A260" s="1077"/>
      <c r="B260" s="1078"/>
      <c r="C260" s="1077"/>
      <c r="D260" s="1072"/>
      <c r="E260" s="1031"/>
      <c r="F260" s="1076"/>
    </row>
    <row r="261" spans="1:6" s="1035" customFormat="1">
      <c r="A261" s="1044"/>
      <c r="B261" s="1075"/>
      <c r="C261" s="1074"/>
      <c r="D261" s="1073"/>
      <c r="E261" s="1034"/>
    </row>
    <row r="262" spans="1:6" s="1035" customFormat="1">
      <c r="A262" s="1077"/>
      <c r="B262" s="1078"/>
      <c r="C262" s="1077"/>
      <c r="D262" s="1072"/>
      <c r="E262" s="1031"/>
      <c r="F262" s="1076"/>
    </row>
    <row r="263" spans="1:6" s="1035" customFormat="1">
      <c r="B263" s="1033"/>
      <c r="D263" s="1071"/>
      <c r="E263" s="1034"/>
    </row>
    <row r="264" spans="1:6" s="1035" customFormat="1">
      <c r="A264" s="1082"/>
      <c r="B264" s="1081"/>
      <c r="C264" s="1074"/>
      <c r="D264" s="1073"/>
      <c r="E264" s="1034"/>
    </row>
    <row r="265" spans="1:6" s="1035" customFormat="1">
      <c r="A265" s="1044"/>
      <c r="B265" s="1080"/>
      <c r="C265" s="1074"/>
      <c r="D265" s="1073"/>
      <c r="E265" s="1034"/>
    </row>
    <row r="266" spans="1:6" s="1035" customFormat="1">
      <c r="A266" s="1077"/>
      <c r="B266" s="1078"/>
      <c r="C266" s="1077"/>
      <c r="D266" s="1072"/>
      <c r="E266" s="1031"/>
      <c r="F266" s="1076"/>
    </row>
    <row r="267" spans="1:6" s="1035" customFormat="1">
      <c r="A267" s="1044"/>
      <c r="B267" s="1079"/>
      <c r="C267" s="1074"/>
      <c r="D267" s="1073"/>
      <c r="E267" s="1057"/>
    </row>
    <row r="268" spans="1:6" s="1035" customFormat="1">
      <c r="A268" s="1077"/>
      <c r="B268" s="1078"/>
      <c r="C268" s="1077"/>
      <c r="D268" s="1072"/>
      <c r="E268" s="1031"/>
      <c r="F268" s="1076"/>
    </row>
    <row r="269" spans="1:6" s="1035" customFormat="1">
      <c r="A269" s="1044"/>
      <c r="B269" s="1075"/>
      <c r="C269" s="1074"/>
      <c r="D269" s="1073"/>
      <c r="E269" s="1031"/>
    </row>
    <row r="270" spans="1:6" s="1035" customFormat="1">
      <c r="A270" s="1077"/>
      <c r="B270" s="1078"/>
      <c r="C270" s="1077"/>
      <c r="D270" s="1072"/>
      <c r="E270" s="1031"/>
      <c r="F270" s="1076"/>
    </row>
    <row r="271" spans="1:6" s="1035" customFormat="1">
      <c r="A271" s="1044"/>
      <c r="B271" s="1079"/>
      <c r="C271" s="1074"/>
      <c r="D271" s="1073"/>
      <c r="E271" s="1057"/>
    </row>
    <row r="272" spans="1:6" s="1035" customFormat="1">
      <c r="A272" s="1077"/>
      <c r="B272" s="1078"/>
      <c r="C272" s="1077"/>
      <c r="D272" s="1072"/>
      <c r="E272" s="1031"/>
      <c r="F272" s="1076"/>
    </row>
    <row r="273" spans="1:6" s="1035" customFormat="1">
      <c r="A273" s="1044"/>
      <c r="B273" s="1075"/>
      <c r="C273" s="1074"/>
      <c r="D273" s="1073"/>
      <c r="E273" s="1031"/>
    </row>
    <row r="274" spans="1:6" s="1035" customFormat="1">
      <c r="A274" s="1077"/>
      <c r="B274" s="1078"/>
      <c r="C274" s="1077"/>
      <c r="D274" s="1072"/>
      <c r="E274" s="1031"/>
      <c r="F274" s="1076"/>
    </row>
    <row r="275" spans="1:6" s="1035" customFormat="1">
      <c r="A275" s="1044"/>
      <c r="B275" s="1075"/>
      <c r="C275" s="1074"/>
      <c r="D275" s="1073"/>
      <c r="E275" s="1031"/>
    </row>
    <row r="276" spans="1:6" s="1035" customFormat="1">
      <c r="A276" s="1044"/>
      <c r="B276" s="1037"/>
      <c r="C276" s="1032"/>
      <c r="D276" s="1072"/>
      <c r="E276" s="1031"/>
    </row>
    <row r="277" spans="1:6" s="1035" customFormat="1">
      <c r="A277" s="1030"/>
      <c r="B277" s="1032"/>
      <c r="C277" s="1030"/>
      <c r="D277" s="1057"/>
      <c r="E277" s="1057"/>
    </row>
    <row r="278" spans="1:6" s="1035" customFormat="1">
      <c r="B278" s="1033"/>
      <c r="D278" s="1071"/>
      <c r="E278" s="1034"/>
    </row>
    <row r="279" spans="1:6" s="1035" customFormat="1">
      <c r="B279" s="1033"/>
      <c r="D279" s="1031"/>
      <c r="E279" s="1034"/>
    </row>
    <row r="280" spans="1:6" s="1035" customFormat="1">
      <c r="B280" s="1033"/>
      <c r="D280" s="1031"/>
      <c r="E280" s="1034"/>
    </row>
    <row r="282" spans="1:6">
      <c r="A282" s="1044"/>
    </row>
    <row r="283" spans="1:6">
      <c r="B283" s="1037"/>
    </row>
    <row r="284" spans="1:6">
      <c r="A284" s="1044"/>
    </row>
    <row r="285" spans="1:6">
      <c r="B285" s="1037"/>
    </row>
    <row r="286" spans="1:6">
      <c r="A286" s="1044"/>
    </row>
    <row r="287" spans="1:6">
      <c r="B287" s="1037"/>
    </row>
    <row r="288" spans="1:6">
      <c r="A288" s="1044"/>
    </row>
    <row r="289" spans="1:5">
      <c r="B289" s="1037"/>
    </row>
    <row r="290" spans="1:5">
      <c r="A290" s="1044"/>
    </row>
    <row r="291" spans="1:5">
      <c r="B291" s="1037"/>
    </row>
    <row r="292" spans="1:5">
      <c r="A292" s="1044"/>
    </row>
    <row r="293" spans="1:5">
      <c r="B293" s="1037"/>
    </row>
    <row r="294" spans="1:5">
      <c r="B294" s="1037"/>
    </row>
    <row r="295" spans="1:5">
      <c r="A295" s="1044"/>
      <c r="B295" s="1053"/>
    </row>
    <row r="296" spans="1:5">
      <c r="A296" s="1044"/>
      <c r="B296" s="1042"/>
      <c r="C296" s="1041"/>
      <c r="D296" s="1038"/>
      <c r="E296" s="1038"/>
    </row>
    <row r="297" spans="1:5">
      <c r="B297" s="1037"/>
      <c r="E297" s="1038"/>
    </row>
    <row r="298" spans="1:5">
      <c r="A298" s="1044"/>
      <c r="B298" s="1042"/>
      <c r="C298" s="1041"/>
      <c r="D298" s="1038"/>
      <c r="E298" s="1038"/>
    </row>
    <row r="299" spans="1:5">
      <c r="B299" s="1037"/>
      <c r="E299" s="1038"/>
    </row>
    <row r="300" spans="1:5">
      <c r="B300" s="1037"/>
    </row>
    <row r="301" spans="1:5">
      <c r="A301" s="1044"/>
      <c r="B301" s="1053"/>
    </row>
    <row r="302" spans="1:5">
      <c r="A302" s="1044"/>
      <c r="B302" s="1042"/>
      <c r="C302" s="1041"/>
      <c r="D302" s="1038"/>
      <c r="E302" s="1038"/>
    </row>
    <row r="303" spans="1:5">
      <c r="B303" s="1037"/>
      <c r="E303" s="1038"/>
    </row>
    <row r="304" spans="1:5">
      <c r="A304" s="1044"/>
      <c r="B304" s="1042"/>
      <c r="C304" s="1041"/>
      <c r="D304" s="1038"/>
      <c r="E304" s="1038"/>
    </row>
    <row r="305" spans="1:5">
      <c r="B305" s="1037"/>
      <c r="E305" s="1038"/>
    </row>
    <row r="306" spans="1:5">
      <c r="A306" s="1044"/>
      <c r="B306" s="1042"/>
      <c r="C306" s="1041"/>
      <c r="D306" s="1038"/>
      <c r="E306" s="1038"/>
    </row>
    <row r="307" spans="1:5">
      <c r="B307" s="1037"/>
      <c r="E307" s="1038"/>
    </row>
    <row r="308" spans="1:5">
      <c r="B308" s="1037"/>
      <c r="E308" s="1038"/>
    </row>
    <row r="309" spans="1:5">
      <c r="A309" s="1044"/>
      <c r="B309" s="1053"/>
    </row>
    <row r="310" spans="1:5">
      <c r="A310" s="1044"/>
      <c r="B310" s="1042"/>
      <c r="C310" s="1041"/>
      <c r="D310" s="1038"/>
      <c r="E310" s="1038"/>
    </row>
    <row r="311" spans="1:5">
      <c r="B311" s="1037"/>
      <c r="E311" s="1038"/>
    </row>
    <row r="312" spans="1:5">
      <c r="B312" s="1037"/>
      <c r="E312" s="1038"/>
    </row>
    <row r="313" spans="1:5">
      <c r="A313" s="1044"/>
      <c r="B313" s="1053"/>
    </row>
    <row r="314" spans="1:5">
      <c r="A314" s="1044"/>
      <c r="B314" s="1042"/>
      <c r="C314" s="1041"/>
      <c r="D314" s="1038"/>
      <c r="E314" s="1038"/>
    </row>
    <row r="315" spans="1:5">
      <c r="B315" s="1037"/>
      <c r="E315" s="1038"/>
    </row>
    <row r="316" spans="1:5">
      <c r="B316" s="1037"/>
    </row>
    <row r="317" spans="1:5" s="1035" customFormat="1">
      <c r="B317" s="1033"/>
      <c r="D317" s="1034"/>
      <c r="E317" s="1034"/>
    </row>
    <row r="319" spans="1:5">
      <c r="B319" s="1033"/>
    </row>
    <row r="342" spans="2:5">
      <c r="B342" s="1033"/>
      <c r="C342" s="1035"/>
      <c r="D342" s="1034"/>
      <c r="E342" s="1034"/>
    </row>
    <row r="344" spans="2:5">
      <c r="B344" s="1033"/>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86/2022&amp;RRAZDELILNE OMARE</oddHeader>
    <oddFooter>&amp;RStran &amp;P od &amp;N</oddFooter>
  </headerFooter>
  <rowBreaks count="4" manualBreakCount="4">
    <brk id="43" max="4" man="1"/>
    <brk id="81" max="4" man="1"/>
    <brk id="120" max="4" man="1"/>
    <brk id="161"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I27"/>
  <sheetViews>
    <sheetView showGridLines="0" view="pageBreakPreview" zoomScaleSheetLayoutView="100" workbookViewId="0">
      <selection activeCell="P25" sqref="P25"/>
    </sheetView>
  </sheetViews>
  <sheetFormatPr defaultRowHeight="16.5"/>
  <cols>
    <col min="1" max="1" width="12.42578125" style="1" customWidth="1"/>
    <col min="2" max="2" width="14" style="1" customWidth="1"/>
    <col min="3" max="3" width="9" style="1" customWidth="1"/>
    <col min="4" max="4" width="9.140625" style="1"/>
    <col min="5" max="5" width="6.85546875" style="1" customWidth="1"/>
    <col min="6" max="6" width="8" style="1" customWidth="1"/>
    <col min="7" max="7" width="5.85546875" style="1" customWidth="1"/>
    <col min="8" max="8" width="5.28515625" style="1" customWidth="1"/>
    <col min="9" max="9" width="18.85546875" style="57" customWidth="1"/>
    <col min="10" max="10" width="9.140625" style="1"/>
    <col min="11" max="11" width="11.5703125" style="1" customWidth="1"/>
    <col min="12" max="256" width="9.140625" style="1"/>
    <col min="257" max="257" width="12.42578125" style="1" customWidth="1"/>
    <col min="258" max="258" width="14" style="1" customWidth="1"/>
    <col min="259" max="259" width="9" style="1" customWidth="1"/>
    <col min="260" max="260" width="9.140625" style="1"/>
    <col min="261" max="261" width="6.85546875" style="1" customWidth="1"/>
    <col min="262" max="262" width="8" style="1" customWidth="1"/>
    <col min="263" max="263" width="5.85546875" style="1" customWidth="1"/>
    <col min="264" max="264" width="5.28515625" style="1" customWidth="1"/>
    <col min="265" max="265" width="18.85546875" style="1" customWidth="1"/>
    <col min="266" max="266" width="9.140625" style="1"/>
    <col min="267" max="267" width="11.5703125" style="1" customWidth="1"/>
    <col min="268" max="512" width="9.140625" style="1"/>
    <col min="513" max="513" width="12.42578125" style="1" customWidth="1"/>
    <col min="514" max="514" width="14" style="1" customWidth="1"/>
    <col min="515" max="515" width="9" style="1" customWidth="1"/>
    <col min="516" max="516" width="9.140625" style="1"/>
    <col min="517" max="517" width="6.85546875" style="1" customWidth="1"/>
    <col min="518" max="518" width="8" style="1" customWidth="1"/>
    <col min="519" max="519" width="5.85546875" style="1" customWidth="1"/>
    <col min="520" max="520" width="5.28515625" style="1" customWidth="1"/>
    <col min="521" max="521" width="18.85546875" style="1" customWidth="1"/>
    <col min="522" max="522" width="9.140625" style="1"/>
    <col min="523" max="523" width="11.5703125" style="1" customWidth="1"/>
    <col min="524" max="768" width="9.140625" style="1"/>
    <col min="769" max="769" width="12.42578125" style="1" customWidth="1"/>
    <col min="770" max="770" width="14" style="1" customWidth="1"/>
    <col min="771" max="771" width="9" style="1" customWidth="1"/>
    <col min="772" max="772" width="9.140625" style="1"/>
    <col min="773" max="773" width="6.85546875" style="1" customWidth="1"/>
    <col min="774" max="774" width="8" style="1" customWidth="1"/>
    <col min="775" max="775" width="5.85546875" style="1" customWidth="1"/>
    <col min="776" max="776" width="5.28515625" style="1" customWidth="1"/>
    <col min="777" max="777" width="18.85546875" style="1" customWidth="1"/>
    <col min="778" max="778" width="9.140625" style="1"/>
    <col min="779" max="779" width="11.5703125" style="1" customWidth="1"/>
    <col min="780" max="1024" width="9.140625" style="1"/>
    <col min="1025" max="1025" width="12.42578125" style="1" customWidth="1"/>
    <col min="1026" max="1026" width="14" style="1" customWidth="1"/>
    <col min="1027" max="1027" width="9" style="1" customWidth="1"/>
    <col min="1028" max="1028" width="9.140625" style="1"/>
    <col min="1029" max="1029" width="6.85546875" style="1" customWidth="1"/>
    <col min="1030" max="1030" width="8" style="1" customWidth="1"/>
    <col min="1031" max="1031" width="5.85546875" style="1" customWidth="1"/>
    <col min="1032" max="1032" width="5.28515625" style="1" customWidth="1"/>
    <col min="1033" max="1033" width="18.85546875" style="1" customWidth="1"/>
    <col min="1034" max="1034" width="9.140625" style="1"/>
    <col min="1035" max="1035" width="11.5703125" style="1" customWidth="1"/>
    <col min="1036" max="1280" width="9.140625" style="1"/>
    <col min="1281" max="1281" width="12.42578125" style="1" customWidth="1"/>
    <col min="1282" max="1282" width="14" style="1" customWidth="1"/>
    <col min="1283" max="1283" width="9" style="1" customWidth="1"/>
    <col min="1284" max="1284" width="9.140625" style="1"/>
    <col min="1285" max="1285" width="6.85546875" style="1" customWidth="1"/>
    <col min="1286" max="1286" width="8" style="1" customWidth="1"/>
    <col min="1287" max="1287" width="5.85546875" style="1" customWidth="1"/>
    <col min="1288" max="1288" width="5.28515625" style="1" customWidth="1"/>
    <col min="1289" max="1289" width="18.85546875" style="1" customWidth="1"/>
    <col min="1290" max="1290" width="9.140625" style="1"/>
    <col min="1291" max="1291" width="11.5703125" style="1" customWidth="1"/>
    <col min="1292" max="1536" width="9.140625" style="1"/>
    <col min="1537" max="1537" width="12.42578125" style="1" customWidth="1"/>
    <col min="1538" max="1538" width="14" style="1" customWidth="1"/>
    <col min="1539" max="1539" width="9" style="1" customWidth="1"/>
    <col min="1540" max="1540" width="9.140625" style="1"/>
    <col min="1541" max="1541" width="6.85546875" style="1" customWidth="1"/>
    <col min="1542" max="1542" width="8" style="1" customWidth="1"/>
    <col min="1543" max="1543" width="5.85546875" style="1" customWidth="1"/>
    <col min="1544" max="1544" width="5.28515625" style="1" customWidth="1"/>
    <col min="1545" max="1545" width="18.85546875" style="1" customWidth="1"/>
    <col min="1546" max="1546" width="9.140625" style="1"/>
    <col min="1547" max="1547" width="11.5703125" style="1" customWidth="1"/>
    <col min="1548" max="1792" width="9.140625" style="1"/>
    <col min="1793" max="1793" width="12.42578125" style="1" customWidth="1"/>
    <col min="1794" max="1794" width="14" style="1" customWidth="1"/>
    <col min="1795" max="1795" width="9" style="1" customWidth="1"/>
    <col min="1796" max="1796" width="9.140625" style="1"/>
    <col min="1797" max="1797" width="6.85546875" style="1" customWidth="1"/>
    <col min="1798" max="1798" width="8" style="1" customWidth="1"/>
    <col min="1799" max="1799" width="5.85546875" style="1" customWidth="1"/>
    <col min="1800" max="1800" width="5.28515625" style="1" customWidth="1"/>
    <col min="1801" max="1801" width="18.85546875" style="1" customWidth="1"/>
    <col min="1802" max="1802" width="9.140625" style="1"/>
    <col min="1803" max="1803" width="11.5703125" style="1" customWidth="1"/>
    <col min="1804" max="2048" width="9.140625" style="1"/>
    <col min="2049" max="2049" width="12.42578125" style="1" customWidth="1"/>
    <col min="2050" max="2050" width="14" style="1" customWidth="1"/>
    <col min="2051" max="2051" width="9" style="1" customWidth="1"/>
    <col min="2052" max="2052" width="9.140625" style="1"/>
    <col min="2053" max="2053" width="6.85546875" style="1" customWidth="1"/>
    <col min="2054" max="2054" width="8" style="1" customWidth="1"/>
    <col min="2055" max="2055" width="5.85546875" style="1" customWidth="1"/>
    <col min="2056" max="2056" width="5.28515625" style="1" customWidth="1"/>
    <col min="2057" max="2057" width="18.85546875" style="1" customWidth="1"/>
    <col min="2058" max="2058" width="9.140625" style="1"/>
    <col min="2059" max="2059" width="11.5703125" style="1" customWidth="1"/>
    <col min="2060" max="2304" width="9.140625" style="1"/>
    <col min="2305" max="2305" width="12.42578125" style="1" customWidth="1"/>
    <col min="2306" max="2306" width="14" style="1" customWidth="1"/>
    <col min="2307" max="2307" width="9" style="1" customWidth="1"/>
    <col min="2308" max="2308" width="9.140625" style="1"/>
    <col min="2309" max="2309" width="6.85546875" style="1" customWidth="1"/>
    <col min="2310" max="2310" width="8" style="1" customWidth="1"/>
    <col min="2311" max="2311" width="5.85546875" style="1" customWidth="1"/>
    <col min="2312" max="2312" width="5.28515625" style="1" customWidth="1"/>
    <col min="2313" max="2313" width="18.85546875" style="1" customWidth="1"/>
    <col min="2314" max="2314" width="9.140625" style="1"/>
    <col min="2315" max="2315" width="11.5703125" style="1" customWidth="1"/>
    <col min="2316" max="2560" width="9.140625" style="1"/>
    <col min="2561" max="2561" width="12.42578125" style="1" customWidth="1"/>
    <col min="2562" max="2562" width="14" style="1" customWidth="1"/>
    <col min="2563" max="2563" width="9" style="1" customWidth="1"/>
    <col min="2564" max="2564" width="9.140625" style="1"/>
    <col min="2565" max="2565" width="6.85546875" style="1" customWidth="1"/>
    <col min="2566" max="2566" width="8" style="1" customWidth="1"/>
    <col min="2567" max="2567" width="5.85546875" style="1" customWidth="1"/>
    <col min="2568" max="2568" width="5.28515625" style="1" customWidth="1"/>
    <col min="2569" max="2569" width="18.85546875" style="1" customWidth="1"/>
    <col min="2570" max="2570" width="9.140625" style="1"/>
    <col min="2571" max="2571" width="11.5703125" style="1" customWidth="1"/>
    <col min="2572" max="2816" width="9.140625" style="1"/>
    <col min="2817" max="2817" width="12.42578125" style="1" customWidth="1"/>
    <col min="2818" max="2818" width="14" style="1" customWidth="1"/>
    <col min="2819" max="2819" width="9" style="1" customWidth="1"/>
    <col min="2820" max="2820" width="9.140625" style="1"/>
    <col min="2821" max="2821" width="6.85546875" style="1" customWidth="1"/>
    <col min="2822" max="2822" width="8" style="1" customWidth="1"/>
    <col min="2823" max="2823" width="5.85546875" style="1" customWidth="1"/>
    <col min="2824" max="2824" width="5.28515625" style="1" customWidth="1"/>
    <col min="2825" max="2825" width="18.85546875" style="1" customWidth="1"/>
    <col min="2826" max="2826" width="9.140625" style="1"/>
    <col min="2827" max="2827" width="11.5703125" style="1" customWidth="1"/>
    <col min="2828" max="3072" width="9.140625" style="1"/>
    <col min="3073" max="3073" width="12.42578125" style="1" customWidth="1"/>
    <col min="3074" max="3074" width="14" style="1" customWidth="1"/>
    <col min="3075" max="3075" width="9" style="1" customWidth="1"/>
    <col min="3076" max="3076" width="9.140625" style="1"/>
    <col min="3077" max="3077" width="6.85546875" style="1" customWidth="1"/>
    <col min="3078" max="3078" width="8" style="1" customWidth="1"/>
    <col min="3079" max="3079" width="5.85546875" style="1" customWidth="1"/>
    <col min="3080" max="3080" width="5.28515625" style="1" customWidth="1"/>
    <col min="3081" max="3081" width="18.85546875" style="1" customWidth="1"/>
    <col min="3082" max="3082" width="9.140625" style="1"/>
    <col min="3083" max="3083" width="11.5703125" style="1" customWidth="1"/>
    <col min="3084" max="3328" width="9.140625" style="1"/>
    <col min="3329" max="3329" width="12.42578125" style="1" customWidth="1"/>
    <col min="3330" max="3330" width="14" style="1" customWidth="1"/>
    <col min="3331" max="3331" width="9" style="1" customWidth="1"/>
    <col min="3332" max="3332" width="9.140625" style="1"/>
    <col min="3333" max="3333" width="6.85546875" style="1" customWidth="1"/>
    <col min="3334" max="3334" width="8" style="1" customWidth="1"/>
    <col min="3335" max="3335" width="5.85546875" style="1" customWidth="1"/>
    <col min="3336" max="3336" width="5.28515625" style="1" customWidth="1"/>
    <col min="3337" max="3337" width="18.85546875" style="1" customWidth="1"/>
    <col min="3338" max="3338" width="9.140625" style="1"/>
    <col min="3339" max="3339" width="11.5703125" style="1" customWidth="1"/>
    <col min="3340" max="3584" width="9.140625" style="1"/>
    <col min="3585" max="3585" width="12.42578125" style="1" customWidth="1"/>
    <col min="3586" max="3586" width="14" style="1" customWidth="1"/>
    <col min="3587" max="3587" width="9" style="1" customWidth="1"/>
    <col min="3588" max="3588" width="9.140625" style="1"/>
    <col min="3589" max="3589" width="6.85546875" style="1" customWidth="1"/>
    <col min="3590" max="3590" width="8" style="1" customWidth="1"/>
    <col min="3591" max="3591" width="5.85546875" style="1" customWidth="1"/>
    <col min="3592" max="3592" width="5.28515625" style="1" customWidth="1"/>
    <col min="3593" max="3593" width="18.85546875" style="1" customWidth="1"/>
    <col min="3594" max="3594" width="9.140625" style="1"/>
    <col min="3595" max="3595" width="11.5703125" style="1" customWidth="1"/>
    <col min="3596" max="3840" width="9.140625" style="1"/>
    <col min="3841" max="3841" width="12.42578125" style="1" customWidth="1"/>
    <col min="3842" max="3842" width="14" style="1" customWidth="1"/>
    <col min="3843" max="3843" width="9" style="1" customWidth="1"/>
    <col min="3844" max="3844" width="9.140625" style="1"/>
    <col min="3845" max="3845" width="6.85546875" style="1" customWidth="1"/>
    <col min="3846" max="3846" width="8" style="1" customWidth="1"/>
    <col min="3847" max="3847" width="5.85546875" style="1" customWidth="1"/>
    <col min="3848" max="3848" width="5.28515625" style="1" customWidth="1"/>
    <col min="3849" max="3849" width="18.85546875" style="1" customWidth="1"/>
    <col min="3850" max="3850" width="9.140625" style="1"/>
    <col min="3851" max="3851" width="11.5703125" style="1" customWidth="1"/>
    <col min="3852" max="4096" width="9.140625" style="1"/>
    <col min="4097" max="4097" width="12.42578125" style="1" customWidth="1"/>
    <col min="4098" max="4098" width="14" style="1" customWidth="1"/>
    <col min="4099" max="4099" width="9" style="1" customWidth="1"/>
    <col min="4100" max="4100" width="9.140625" style="1"/>
    <col min="4101" max="4101" width="6.85546875" style="1" customWidth="1"/>
    <col min="4102" max="4102" width="8" style="1" customWidth="1"/>
    <col min="4103" max="4103" width="5.85546875" style="1" customWidth="1"/>
    <col min="4104" max="4104" width="5.28515625" style="1" customWidth="1"/>
    <col min="4105" max="4105" width="18.85546875" style="1" customWidth="1"/>
    <col min="4106" max="4106" width="9.140625" style="1"/>
    <col min="4107" max="4107" width="11.5703125" style="1" customWidth="1"/>
    <col min="4108" max="4352" width="9.140625" style="1"/>
    <col min="4353" max="4353" width="12.42578125" style="1" customWidth="1"/>
    <col min="4354" max="4354" width="14" style="1" customWidth="1"/>
    <col min="4355" max="4355" width="9" style="1" customWidth="1"/>
    <col min="4356" max="4356" width="9.140625" style="1"/>
    <col min="4357" max="4357" width="6.85546875" style="1" customWidth="1"/>
    <col min="4358" max="4358" width="8" style="1" customWidth="1"/>
    <col min="4359" max="4359" width="5.85546875" style="1" customWidth="1"/>
    <col min="4360" max="4360" width="5.28515625" style="1" customWidth="1"/>
    <col min="4361" max="4361" width="18.85546875" style="1" customWidth="1"/>
    <col min="4362" max="4362" width="9.140625" style="1"/>
    <col min="4363" max="4363" width="11.5703125" style="1" customWidth="1"/>
    <col min="4364" max="4608" width="9.140625" style="1"/>
    <col min="4609" max="4609" width="12.42578125" style="1" customWidth="1"/>
    <col min="4610" max="4610" width="14" style="1" customWidth="1"/>
    <col min="4611" max="4611" width="9" style="1" customWidth="1"/>
    <col min="4612" max="4612" width="9.140625" style="1"/>
    <col min="4613" max="4613" width="6.85546875" style="1" customWidth="1"/>
    <col min="4614" max="4614" width="8" style="1" customWidth="1"/>
    <col min="4615" max="4615" width="5.85546875" style="1" customWidth="1"/>
    <col min="4616" max="4616" width="5.28515625" style="1" customWidth="1"/>
    <col min="4617" max="4617" width="18.85546875" style="1" customWidth="1"/>
    <col min="4618" max="4618" width="9.140625" style="1"/>
    <col min="4619" max="4619" width="11.5703125" style="1" customWidth="1"/>
    <col min="4620" max="4864" width="9.140625" style="1"/>
    <col min="4865" max="4865" width="12.42578125" style="1" customWidth="1"/>
    <col min="4866" max="4866" width="14" style="1" customWidth="1"/>
    <col min="4867" max="4867" width="9" style="1" customWidth="1"/>
    <col min="4868" max="4868" width="9.140625" style="1"/>
    <col min="4869" max="4869" width="6.85546875" style="1" customWidth="1"/>
    <col min="4870" max="4870" width="8" style="1" customWidth="1"/>
    <col min="4871" max="4871" width="5.85546875" style="1" customWidth="1"/>
    <col min="4872" max="4872" width="5.28515625" style="1" customWidth="1"/>
    <col min="4873" max="4873" width="18.85546875" style="1" customWidth="1"/>
    <col min="4874" max="4874" width="9.140625" style="1"/>
    <col min="4875" max="4875" width="11.5703125" style="1" customWidth="1"/>
    <col min="4876" max="5120" width="9.140625" style="1"/>
    <col min="5121" max="5121" width="12.42578125" style="1" customWidth="1"/>
    <col min="5122" max="5122" width="14" style="1" customWidth="1"/>
    <col min="5123" max="5123" width="9" style="1" customWidth="1"/>
    <col min="5124" max="5124" width="9.140625" style="1"/>
    <col min="5125" max="5125" width="6.85546875" style="1" customWidth="1"/>
    <col min="5126" max="5126" width="8" style="1" customWidth="1"/>
    <col min="5127" max="5127" width="5.85546875" style="1" customWidth="1"/>
    <col min="5128" max="5128" width="5.28515625" style="1" customWidth="1"/>
    <col min="5129" max="5129" width="18.85546875" style="1" customWidth="1"/>
    <col min="5130" max="5130" width="9.140625" style="1"/>
    <col min="5131" max="5131" width="11.5703125" style="1" customWidth="1"/>
    <col min="5132" max="5376" width="9.140625" style="1"/>
    <col min="5377" max="5377" width="12.42578125" style="1" customWidth="1"/>
    <col min="5378" max="5378" width="14" style="1" customWidth="1"/>
    <col min="5379" max="5379" width="9" style="1" customWidth="1"/>
    <col min="5380" max="5380" width="9.140625" style="1"/>
    <col min="5381" max="5381" width="6.85546875" style="1" customWidth="1"/>
    <col min="5382" max="5382" width="8" style="1" customWidth="1"/>
    <col min="5383" max="5383" width="5.85546875" style="1" customWidth="1"/>
    <col min="5384" max="5384" width="5.28515625" style="1" customWidth="1"/>
    <col min="5385" max="5385" width="18.85546875" style="1" customWidth="1"/>
    <col min="5386" max="5386" width="9.140625" style="1"/>
    <col min="5387" max="5387" width="11.5703125" style="1" customWidth="1"/>
    <col min="5388" max="5632" width="9.140625" style="1"/>
    <col min="5633" max="5633" width="12.42578125" style="1" customWidth="1"/>
    <col min="5634" max="5634" width="14" style="1" customWidth="1"/>
    <col min="5635" max="5635" width="9" style="1" customWidth="1"/>
    <col min="5636" max="5636" width="9.140625" style="1"/>
    <col min="5637" max="5637" width="6.85546875" style="1" customWidth="1"/>
    <col min="5638" max="5638" width="8" style="1" customWidth="1"/>
    <col min="5639" max="5639" width="5.85546875" style="1" customWidth="1"/>
    <col min="5640" max="5640" width="5.28515625" style="1" customWidth="1"/>
    <col min="5641" max="5641" width="18.85546875" style="1" customWidth="1"/>
    <col min="5642" max="5642" width="9.140625" style="1"/>
    <col min="5643" max="5643" width="11.5703125" style="1" customWidth="1"/>
    <col min="5644" max="5888" width="9.140625" style="1"/>
    <col min="5889" max="5889" width="12.42578125" style="1" customWidth="1"/>
    <col min="5890" max="5890" width="14" style="1" customWidth="1"/>
    <col min="5891" max="5891" width="9" style="1" customWidth="1"/>
    <col min="5892" max="5892" width="9.140625" style="1"/>
    <col min="5893" max="5893" width="6.85546875" style="1" customWidth="1"/>
    <col min="5894" max="5894" width="8" style="1" customWidth="1"/>
    <col min="5895" max="5895" width="5.85546875" style="1" customWidth="1"/>
    <col min="5896" max="5896" width="5.28515625" style="1" customWidth="1"/>
    <col min="5897" max="5897" width="18.85546875" style="1" customWidth="1"/>
    <col min="5898" max="5898" width="9.140625" style="1"/>
    <col min="5899" max="5899" width="11.5703125" style="1" customWidth="1"/>
    <col min="5900" max="6144" width="9.140625" style="1"/>
    <col min="6145" max="6145" width="12.42578125" style="1" customWidth="1"/>
    <col min="6146" max="6146" width="14" style="1" customWidth="1"/>
    <col min="6147" max="6147" width="9" style="1" customWidth="1"/>
    <col min="6148" max="6148" width="9.140625" style="1"/>
    <col min="6149" max="6149" width="6.85546875" style="1" customWidth="1"/>
    <col min="6150" max="6150" width="8" style="1" customWidth="1"/>
    <col min="6151" max="6151" width="5.85546875" style="1" customWidth="1"/>
    <col min="6152" max="6152" width="5.28515625" style="1" customWidth="1"/>
    <col min="6153" max="6153" width="18.85546875" style="1" customWidth="1"/>
    <col min="6154" max="6154" width="9.140625" style="1"/>
    <col min="6155" max="6155" width="11.5703125" style="1" customWidth="1"/>
    <col min="6156" max="6400" width="9.140625" style="1"/>
    <col min="6401" max="6401" width="12.42578125" style="1" customWidth="1"/>
    <col min="6402" max="6402" width="14" style="1" customWidth="1"/>
    <col min="6403" max="6403" width="9" style="1" customWidth="1"/>
    <col min="6404" max="6404" width="9.140625" style="1"/>
    <col min="6405" max="6405" width="6.85546875" style="1" customWidth="1"/>
    <col min="6406" max="6406" width="8" style="1" customWidth="1"/>
    <col min="6407" max="6407" width="5.85546875" style="1" customWidth="1"/>
    <col min="6408" max="6408" width="5.28515625" style="1" customWidth="1"/>
    <col min="6409" max="6409" width="18.85546875" style="1" customWidth="1"/>
    <col min="6410" max="6410" width="9.140625" style="1"/>
    <col min="6411" max="6411" width="11.5703125" style="1" customWidth="1"/>
    <col min="6412" max="6656" width="9.140625" style="1"/>
    <col min="6657" max="6657" width="12.42578125" style="1" customWidth="1"/>
    <col min="6658" max="6658" width="14" style="1" customWidth="1"/>
    <col min="6659" max="6659" width="9" style="1" customWidth="1"/>
    <col min="6660" max="6660" width="9.140625" style="1"/>
    <col min="6661" max="6661" width="6.85546875" style="1" customWidth="1"/>
    <col min="6662" max="6662" width="8" style="1" customWidth="1"/>
    <col min="6663" max="6663" width="5.85546875" style="1" customWidth="1"/>
    <col min="6664" max="6664" width="5.28515625" style="1" customWidth="1"/>
    <col min="6665" max="6665" width="18.85546875" style="1" customWidth="1"/>
    <col min="6666" max="6666" width="9.140625" style="1"/>
    <col min="6667" max="6667" width="11.5703125" style="1" customWidth="1"/>
    <col min="6668" max="6912" width="9.140625" style="1"/>
    <col min="6913" max="6913" width="12.42578125" style="1" customWidth="1"/>
    <col min="6914" max="6914" width="14" style="1" customWidth="1"/>
    <col min="6915" max="6915" width="9" style="1" customWidth="1"/>
    <col min="6916" max="6916" width="9.140625" style="1"/>
    <col min="6917" max="6917" width="6.85546875" style="1" customWidth="1"/>
    <col min="6918" max="6918" width="8" style="1" customWidth="1"/>
    <col min="6919" max="6919" width="5.85546875" style="1" customWidth="1"/>
    <col min="6920" max="6920" width="5.28515625" style="1" customWidth="1"/>
    <col min="6921" max="6921" width="18.85546875" style="1" customWidth="1"/>
    <col min="6922" max="6922" width="9.140625" style="1"/>
    <col min="6923" max="6923" width="11.5703125" style="1" customWidth="1"/>
    <col min="6924" max="7168" width="9.140625" style="1"/>
    <col min="7169" max="7169" width="12.42578125" style="1" customWidth="1"/>
    <col min="7170" max="7170" width="14" style="1" customWidth="1"/>
    <col min="7171" max="7171" width="9" style="1" customWidth="1"/>
    <col min="7172" max="7172" width="9.140625" style="1"/>
    <col min="7173" max="7173" width="6.85546875" style="1" customWidth="1"/>
    <col min="7174" max="7174" width="8" style="1" customWidth="1"/>
    <col min="7175" max="7175" width="5.85546875" style="1" customWidth="1"/>
    <col min="7176" max="7176" width="5.28515625" style="1" customWidth="1"/>
    <col min="7177" max="7177" width="18.85546875" style="1" customWidth="1"/>
    <col min="7178" max="7178" width="9.140625" style="1"/>
    <col min="7179" max="7179" width="11.5703125" style="1" customWidth="1"/>
    <col min="7180" max="7424" width="9.140625" style="1"/>
    <col min="7425" max="7425" width="12.42578125" style="1" customWidth="1"/>
    <col min="7426" max="7426" width="14" style="1" customWidth="1"/>
    <col min="7427" max="7427" width="9" style="1" customWidth="1"/>
    <col min="7428" max="7428" width="9.140625" style="1"/>
    <col min="7429" max="7429" width="6.85546875" style="1" customWidth="1"/>
    <col min="7430" max="7430" width="8" style="1" customWidth="1"/>
    <col min="7431" max="7431" width="5.85546875" style="1" customWidth="1"/>
    <col min="7432" max="7432" width="5.28515625" style="1" customWidth="1"/>
    <col min="7433" max="7433" width="18.85546875" style="1" customWidth="1"/>
    <col min="7434" max="7434" width="9.140625" style="1"/>
    <col min="7435" max="7435" width="11.5703125" style="1" customWidth="1"/>
    <col min="7436" max="7680" width="9.140625" style="1"/>
    <col min="7681" max="7681" width="12.42578125" style="1" customWidth="1"/>
    <col min="7682" max="7682" width="14" style="1" customWidth="1"/>
    <col min="7683" max="7683" width="9" style="1" customWidth="1"/>
    <col min="7684" max="7684" width="9.140625" style="1"/>
    <col min="7685" max="7685" width="6.85546875" style="1" customWidth="1"/>
    <col min="7686" max="7686" width="8" style="1" customWidth="1"/>
    <col min="7687" max="7687" width="5.85546875" style="1" customWidth="1"/>
    <col min="7688" max="7688" width="5.28515625" style="1" customWidth="1"/>
    <col min="7689" max="7689" width="18.85546875" style="1" customWidth="1"/>
    <col min="7690" max="7690" width="9.140625" style="1"/>
    <col min="7691" max="7691" width="11.5703125" style="1" customWidth="1"/>
    <col min="7692" max="7936" width="9.140625" style="1"/>
    <col min="7937" max="7937" width="12.42578125" style="1" customWidth="1"/>
    <col min="7938" max="7938" width="14" style="1" customWidth="1"/>
    <col min="7939" max="7939" width="9" style="1" customWidth="1"/>
    <col min="7940" max="7940" width="9.140625" style="1"/>
    <col min="7941" max="7941" width="6.85546875" style="1" customWidth="1"/>
    <col min="7942" max="7942" width="8" style="1" customWidth="1"/>
    <col min="7943" max="7943" width="5.85546875" style="1" customWidth="1"/>
    <col min="7944" max="7944" width="5.28515625" style="1" customWidth="1"/>
    <col min="7945" max="7945" width="18.85546875" style="1" customWidth="1"/>
    <col min="7946" max="7946" width="9.140625" style="1"/>
    <col min="7947" max="7947" width="11.5703125" style="1" customWidth="1"/>
    <col min="7948" max="8192" width="9.140625" style="1"/>
    <col min="8193" max="8193" width="12.42578125" style="1" customWidth="1"/>
    <col min="8194" max="8194" width="14" style="1" customWidth="1"/>
    <col min="8195" max="8195" width="9" style="1" customWidth="1"/>
    <col min="8196" max="8196" width="9.140625" style="1"/>
    <col min="8197" max="8197" width="6.85546875" style="1" customWidth="1"/>
    <col min="8198" max="8198" width="8" style="1" customWidth="1"/>
    <col min="8199" max="8199" width="5.85546875" style="1" customWidth="1"/>
    <col min="8200" max="8200" width="5.28515625" style="1" customWidth="1"/>
    <col min="8201" max="8201" width="18.85546875" style="1" customWidth="1"/>
    <col min="8202" max="8202" width="9.140625" style="1"/>
    <col min="8203" max="8203" width="11.5703125" style="1" customWidth="1"/>
    <col min="8204" max="8448" width="9.140625" style="1"/>
    <col min="8449" max="8449" width="12.42578125" style="1" customWidth="1"/>
    <col min="8450" max="8450" width="14" style="1" customWidth="1"/>
    <col min="8451" max="8451" width="9" style="1" customWidth="1"/>
    <col min="8452" max="8452" width="9.140625" style="1"/>
    <col min="8453" max="8453" width="6.85546875" style="1" customWidth="1"/>
    <col min="8454" max="8454" width="8" style="1" customWidth="1"/>
    <col min="8455" max="8455" width="5.85546875" style="1" customWidth="1"/>
    <col min="8456" max="8456" width="5.28515625" style="1" customWidth="1"/>
    <col min="8457" max="8457" width="18.85546875" style="1" customWidth="1"/>
    <col min="8458" max="8458" width="9.140625" style="1"/>
    <col min="8459" max="8459" width="11.5703125" style="1" customWidth="1"/>
    <col min="8460" max="8704" width="9.140625" style="1"/>
    <col min="8705" max="8705" width="12.42578125" style="1" customWidth="1"/>
    <col min="8706" max="8706" width="14" style="1" customWidth="1"/>
    <col min="8707" max="8707" width="9" style="1" customWidth="1"/>
    <col min="8708" max="8708" width="9.140625" style="1"/>
    <col min="8709" max="8709" width="6.85546875" style="1" customWidth="1"/>
    <col min="8710" max="8710" width="8" style="1" customWidth="1"/>
    <col min="8711" max="8711" width="5.85546875" style="1" customWidth="1"/>
    <col min="8712" max="8712" width="5.28515625" style="1" customWidth="1"/>
    <col min="8713" max="8713" width="18.85546875" style="1" customWidth="1"/>
    <col min="8714" max="8714" width="9.140625" style="1"/>
    <col min="8715" max="8715" width="11.5703125" style="1" customWidth="1"/>
    <col min="8716" max="8960" width="9.140625" style="1"/>
    <col min="8961" max="8961" width="12.42578125" style="1" customWidth="1"/>
    <col min="8962" max="8962" width="14" style="1" customWidth="1"/>
    <col min="8963" max="8963" width="9" style="1" customWidth="1"/>
    <col min="8964" max="8964" width="9.140625" style="1"/>
    <col min="8965" max="8965" width="6.85546875" style="1" customWidth="1"/>
    <col min="8966" max="8966" width="8" style="1" customWidth="1"/>
    <col min="8967" max="8967" width="5.85546875" style="1" customWidth="1"/>
    <col min="8968" max="8968" width="5.28515625" style="1" customWidth="1"/>
    <col min="8969" max="8969" width="18.85546875" style="1" customWidth="1"/>
    <col min="8970" max="8970" width="9.140625" style="1"/>
    <col min="8971" max="8971" width="11.5703125" style="1" customWidth="1"/>
    <col min="8972" max="9216" width="9.140625" style="1"/>
    <col min="9217" max="9217" width="12.42578125" style="1" customWidth="1"/>
    <col min="9218" max="9218" width="14" style="1" customWidth="1"/>
    <col min="9219" max="9219" width="9" style="1" customWidth="1"/>
    <col min="9220" max="9220" width="9.140625" style="1"/>
    <col min="9221" max="9221" width="6.85546875" style="1" customWidth="1"/>
    <col min="9222" max="9222" width="8" style="1" customWidth="1"/>
    <col min="9223" max="9223" width="5.85546875" style="1" customWidth="1"/>
    <col min="9224" max="9224" width="5.28515625" style="1" customWidth="1"/>
    <col min="9225" max="9225" width="18.85546875" style="1" customWidth="1"/>
    <col min="9226" max="9226" width="9.140625" style="1"/>
    <col min="9227" max="9227" width="11.5703125" style="1" customWidth="1"/>
    <col min="9228" max="9472" width="9.140625" style="1"/>
    <col min="9473" max="9473" width="12.42578125" style="1" customWidth="1"/>
    <col min="9474" max="9474" width="14" style="1" customWidth="1"/>
    <col min="9475" max="9475" width="9" style="1" customWidth="1"/>
    <col min="9476" max="9476" width="9.140625" style="1"/>
    <col min="9477" max="9477" width="6.85546875" style="1" customWidth="1"/>
    <col min="9478" max="9478" width="8" style="1" customWidth="1"/>
    <col min="9479" max="9479" width="5.85546875" style="1" customWidth="1"/>
    <col min="9480" max="9480" width="5.28515625" style="1" customWidth="1"/>
    <col min="9481" max="9481" width="18.85546875" style="1" customWidth="1"/>
    <col min="9482" max="9482" width="9.140625" style="1"/>
    <col min="9483" max="9483" width="11.5703125" style="1" customWidth="1"/>
    <col min="9484" max="9728" width="9.140625" style="1"/>
    <col min="9729" max="9729" width="12.42578125" style="1" customWidth="1"/>
    <col min="9730" max="9730" width="14" style="1" customWidth="1"/>
    <col min="9731" max="9731" width="9" style="1" customWidth="1"/>
    <col min="9732" max="9732" width="9.140625" style="1"/>
    <col min="9733" max="9733" width="6.85546875" style="1" customWidth="1"/>
    <col min="9734" max="9734" width="8" style="1" customWidth="1"/>
    <col min="9735" max="9735" width="5.85546875" style="1" customWidth="1"/>
    <col min="9736" max="9736" width="5.28515625" style="1" customWidth="1"/>
    <col min="9737" max="9737" width="18.85546875" style="1" customWidth="1"/>
    <col min="9738" max="9738" width="9.140625" style="1"/>
    <col min="9739" max="9739" width="11.5703125" style="1" customWidth="1"/>
    <col min="9740" max="9984" width="9.140625" style="1"/>
    <col min="9985" max="9985" width="12.42578125" style="1" customWidth="1"/>
    <col min="9986" max="9986" width="14" style="1" customWidth="1"/>
    <col min="9987" max="9987" width="9" style="1" customWidth="1"/>
    <col min="9988" max="9988" width="9.140625" style="1"/>
    <col min="9989" max="9989" width="6.85546875" style="1" customWidth="1"/>
    <col min="9990" max="9990" width="8" style="1" customWidth="1"/>
    <col min="9991" max="9991" width="5.85546875" style="1" customWidth="1"/>
    <col min="9992" max="9992" width="5.28515625" style="1" customWidth="1"/>
    <col min="9993" max="9993" width="18.85546875" style="1" customWidth="1"/>
    <col min="9994" max="9994" width="9.140625" style="1"/>
    <col min="9995" max="9995" width="11.5703125" style="1" customWidth="1"/>
    <col min="9996" max="10240" width="9.140625" style="1"/>
    <col min="10241" max="10241" width="12.42578125" style="1" customWidth="1"/>
    <col min="10242" max="10242" width="14" style="1" customWidth="1"/>
    <col min="10243" max="10243" width="9" style="1" customWidth="1"/>
    <col min="10244" max="10244" width="9.140625" style="1"/>
    <col min="10245" max="10245" width="6.85546875" style="1" customWidth="1"/>
    <col min="10246" max="10246" width="8" style="1" customWidth="1"/>
    <col min="10247" max="10247" width="5.85546875" style="1" customWidth="1"/>
    <col min="10248" max="10248" width="5.28515625" style="1" customWidth="1"/>
    <col min="10249" max="10249" width="18.85546875" style="1" customWidth="1"/>
    <col min="10250" max="10250" width="9.140625" style="1"/>
    <col min="10251" max="10251" width="11.5703125" style="1" customWidth="1"/>
    <col min="10252" max="10496" width="9.140625" style="1"/>
    <col min="10497" max="10497" width="12.42578125" style="1" customWidth="1"/>
    <col min="10498" max="10498" width="14" style="1" customWidth="1"/>
    <col min="10499" max="10499" width="9" style="1" customWidth="1"/>
    <col min="10500" max="10500" width="9.140625" style="1"/>
    <col min="10501" max="10501" width="6.85546875" style="1" customWidth="1"/>
    <col min="10502" max="10502" width="8" style="1" customWidth="1"/>
    <col min="10503" max="10503" width="5.85546875" style="1" customWidth="1"/>
    <col min="10504" max="10504" width="5.28515625" style="1" customWidth="1"/>
    <col min="10505" max="10505" width="18.85546875" style="1" customWidth="1"/>
    <col min="10506" max="10506" width="9.140625" style="1"/>
    <col min="10507" max="10507" width="11.5703125" style="1" customWidth="1"/>
    <col min="10508" max="10752" width="9.140625" style="1"/>
    <col min="10753" max="10753" width="12.42578125" style="1" customWidth="1"/>
    <col min="10754" max="10754" width="14" style="1" customWidth="1"/>
    <col min="10755" max="10755" width="9" style="1" customWidth="1"/>
    <col min="10756" max="10756" width="9.140625" style="1"/>
    <col min="10757" max="10757" width="6.85546875" style="1" customWidth="1"/>
    <col min="10758" max="10758" width="8" style="1" customWidth="1"/>
    <col min="10759" max="10759" width="5.85546875" style="1" customWidth="1"/>
    <col min="10760" max="10760" width="5.28515625" style="1" customWidth="1"/>
    <col min="10761" max="10761" width="18.85546875" style="1" customWidth="1"/>
    <col min="10762" max="10762" width="9.140625" style="1"/>
    <col min="10763" max="10763" width="11.5703125" style="1" customWidth="1"/>
    <col min="10764" max="11008" width="9.140625" style="1"/>
    <col min="11009" max="11009" width="12.42578125" style="1" customWidth="1"/>
    <col min="11010" max="11010" width="14" style="1" customWidth="1"/>
    <col min="11011" max="11011" width="9" style="1" customWidth="1"/>
    <col min="11012" max="11012" width="9.140625" style="1"/>
    <col min="11013" max="11013" width="6.85546875" style="1" customWidth="1"/>
    <col min="11014" max="11014" width="8" style="1" customWidth="1"/>
    <col min="11015" max="11015" width="5.85546875" style="1" customWidth="1"/>
    <col min="11016" max="11016" width="5.28515625" style="1" customWidth="1"/>
    <col min="11017" max="11017" width="18.85546875" style="1" customWidth="1"/>
    <col min="11018" max="11018" width="9.140625" style="1"/>
    <col min="11019" max="11019" width="11.5703125" style="1" customWidth="1"/>
    <col min="11020" max="11264" width="9.140625" style="1"/>
    <col min="11265" max="11265" width="12.42578125" style="1" customWidth="1"/>
    <col min="11266" max="11266" width="14" style="1" customWidth="1"/>
    <col min="11267" max="11267" width="9" style="1" customWidth="1"/>
    <col min="11268" max="11268" width="9.140625" style="1"/>
    <col min="11269" max="11269" width="6.85546875" style="1" customWidth="1"/>
    <col min="11270" max="11270" width="8" style="1" customWidth="1"/>
    <col min="11271" max="11271" width="5.85546875" style="1" customWidth="1"/>
    <col min="11272" max="11272" width="5.28515625" style="1" customWidth="1"/>
    <col min="11273" max="11273" width="18.85546875" style="1" customWidth="1"/>
    <col min="11274" max="11274" width="9.140625" style="1"/>
    <col min="11275" max="11275" width="11.5703125" style="1" customWidth="1"/>
    <col min="11276" max="11520" width="9.140625" style="1"/>
    <col min="11521" max="11521" width="12.42578125" style="1" customWidth="1"/>
    <col min="11522" max="11522" width="14" style="1" customWidth="1"/>
    <col min="11523" max="11523" width="9" style="1" customWidth="1"/>
    <col min="11524" max="11524" width="9.140625" style="1"/>
    <col min="11525" max="11525" width="6.85546875" style="1" customWidth="1"/>
    <col min="11526" max="11526" width="8" style="1" customWidth="1"/>
    <col min="11527" max="11527" width="5.85546875" style="1" customWidth="1"/>
    <col min="11528" max="11528" width="5.28515625" style="1" customWidth="1"/>
    <col min="11529" max="11529" width="18.85546875" style="1" customWidth="1"/>
    <col min="11530" max="11530" width="9.140625" style="1"/>
    <col min="11531" max="11531" width="11.5703125" style="1" customWidth="1"/>
    <col min="11532" max="11776" width="9.140625" style="1"/>
    <col min="11777" max="11777" width="12.42578125" style="1" customWidth="1"/>
    <col min="11778" max="11778" width="14" style="1" customWidth="1"/>
    <col min="11779" max="11779" width="9" style="1" customWidth="1"/>
    <col min="11780" max="11780" width="9.140625" style="1"/>
    <col min="11781" max="11781" width="6.85546875" style="1" customWidth="1"/>
    <col min="11782" max="11782" width="8" style="1" customWidth="1"/>
    <col min="11783" max="11783" width="5.85546875" style="1" customWidth="1"/>
    <col min="11784" max="11784" width="5.28515625" style="1" customWidth="1"/>
    <col min="11785" max="11785" width="18.85546875" style="1" customWidth="1"/>
    <col min="11786" max="11786" width="9.140625" style="1"/>
    <col min="11787" max="11787" width="11.5703125" style="1" customWidth="1"/>
    <col min="11788" max="12032" width="9.140625" style="1"/>
    <col min="12033" max="12033" width="12.42578125" style="1" customWidth="1"/>
    <col min="12034" max="12034" width="14" style="1" customWidth="1"/>
    <col min="12035" max="12035" width="9" style="1" customWidth="1"/>
    <col min="12036" max="12036" width="9.140625" style="1"/>
    <col min="12037" max="12037" width="6.85546875" style="1" customWidth="1"/>
    <col min="12038" max="12038" width="8" style="1" customWidth="1"/>
    <col min="12039" max="12039" width="5.85546875" style="1" customWidth="1"/>
    <col min="12040" max="12040" width="5.28515625" style="1" customWidth="1"/>
    <col min="12041" max="12041" width="18.85546875" style="1" customWidth="1"/>
    <col min="12042" max="12042" width="9.140625" style="1"/>
    <col min="12043" max="12043" width="11.5703125" style="1" customWidth="1"/>
    <col min="12044" max="12288" width="9.140625" style="1"/>
    <col min="12289" max="12289" width="12.42578125" style="1" customWidth="1"/>
    <col min="12290" max="12290" width="14" style="1" customWidth="1"/>
    <col min="12291" max="12291" width="9" style="1" customWidth="1"/>
    <col min="12292" max="12292" width="9.140625" style="1"/>
    <col min="12293" max="12293" width="6.85546875" style="1" customWidth="1"/>
    <col min="12294" max="12294" width="8" style="1" customWidth="1"/>
    <col min="12295" max="12295" width="5.85546875" style="1" customWidth="1"/>
    <col min="12296" max="12296" width="5.28515625" style="1" customWidth="1"/>
    <col min="12297" max="12297" width="18.85546875" style="1" customWidth="1"/>
    <col min="12298" max="12298" width="9.140625" style="1"/>
    <col min="12299" max="12299" width="11.5703125" style="1" customWidth="1"/>
    <col min="12300" max="12544" width="9.140625" style="1"/>
    <col min="12545" max="12545" width="12.42578125" style="1" customWidth="1"/>
    <col min="12546" max="12546" width="14" style="1" customWidth="1"/>
    <col min="12547" max="12547" width="9" style="1" customWidth="1"/>
    <col min="12548" max="12548" width="9.140625" style="1"/>
    <col min="12549" max="12549" width="6.85546875" style="1" customWidth="1"/>
    <col min="12550" max="12550" width="8" style="1" customWidth="1"/>
    <col min="12551" max="12551" width="5.85546875" style="1" customWidth="1"/>
    <col min="12552" max="12552" width="5.28515625" style="1" customWidth="1"/>
    <col min="12553" max="12553" width="18.85546875" style="1" customWidth="1"/>
    <col min="12554" max="12554" width="9.140625" style="1"/>
    <col min="12555" max="12555" width="11.5703125" style="1" customWidth="1"/>
    <col min="12556" max="12800" width="9.140625" style="1"/>
    <col min="12801" max="12801" width="12.42578125" style="1" customWidth="1"/>
    <col min="12802" max="12802" width="14" style="1" customWidth="1"/>
    <col min="12803" max="12803" width="9" style="1" customWidth="1"/>
    <col min="12804" max="12804" width="9.140625" style="1"/>
    <col min="12805" max="12805" width="6.85546875" style="1" customWidth="1"/>
    <col min="12806" max="12806" width="8" style="1" customWidth="1"/>
    <col min="12807" max="12807" width="5.85546875" style="1" customWidth="1"/>
    <col min="12808" max="12808" width="5.28515625" style="1" customWidth="1"/>
    <col min="12809" max="12809" width="18.85546875" style="1" customWidth="1"/>
    <col min="12810" max="12810" width="9.140625" style="1"/>
    <col min="12811" max="12811" width="11.5703125" style="1" customWidth="1"/>
    <col min="12812" max="13056" width="9.140625" style="1"/>
    <col min="13057" max="13057" width="12.42578125" style="1" customWidth="1"/>
    <col min="13058" max="13058" width="14" style="1" customWidth="1"/>
    <col min="13059" max="13059" width="9" style="1" customWidth="1"/>
    <col min="13060" max="13060" width="9.140625" style="1"/>
    <col min="13061" max="13061" width="6.85546875" style="1" customWidth="1"/>
    <col min="13062" max="13062" width="8" style="1" customWidth="1"/>
    <col min="13063" max="13063" width="5.85546875" style="1" customWidth="1"/>
    <col min="13064" max="13064" width="5.28515625" style="1" customWidth="1"/>
    <col min="13065" max="13065" width="18.85546875" style="1" customWidth="1"/>
    <col min="13066" max="13066" width="9.140625" style="1"/>
    <col min="13067" max="13067" width="11.5703125" style="1" customWidth="1"/>
    <col min="13068" max="13312" width="9.140625" style="1"/>
    <col min="13313" max="13313" width="12.42578125" style="1" customWidth="1"/>
    <col min="13314" max="13314" width="14" style="1" customWidth="1"/>
    <col min="13315" max="13315" width="9" style="1" customWidth="1"/>
    <col min="13316" max="13316" width="9.140625" style="1"/>
    <col min="13317" max="13317" width="6.85546875" style="1" customWidth="1"/>
    <col min="13318" max="13318" width="8" style="1" customWidth="1"/>
    <col min="13319" max="13319" width="5.85546875" style="1" customWidth="1"/>
    <col min="13320" max="13320" width="5.28515625" style="1" customWidth="1"/>
    <col min="13321" max="13321" width="18.85546875" style="1" customWidth="1"/>
    <col min="13322" max="13322" width="9.140625" style="1"/>
    <col min="13323" max="13323" width="11.5703125" style="1" customWidth="1"/>
    <col min="13324" max="13568" width="9.140625" style="1"/>
    <col min="13569" max="13569" width="12.42578125" style="1" customWidth="1"/>
    <col min="13570" max="13570" width="14" style="1" customWidth="1"/>
    <col min="13571" max="13571" width="9" style="1" customWidth="1"/>
    <col min="13572" max="13572" width="9.140625" style="1"/>
    <col min="13573" max="13573" width="6.85546875" style="1" customWidth="1"/>
    <col min="13574" max="13574" width="8" style="1" customWidth="1"/>
    <col min="13575" max="13575" width="5.85546875" style="1" customWidth="1"/>
    <col min="13576" max="13576" width="5.28515625" style="1" customWidth="1"/>
    <col min="13577" max="13577" width="18.85546875" style="1" customWidth="1"/>
    <col min="13578" max="13578" width="9.140625" style="1"/>
    <col min="13579" max="13579" width="11.5703125" style="1" customWidth="1"/>
    <col min="13580" max="13824" width="9.140625" style="1"/>
    <col min="13825" max="13825" width="12.42578125" style="1" customWidth="1"/>
    <col min="13826" max="13826" width="14" style="1" customWidth="1"/>
    <col min="13827" max="13827" width="9" style="1" customWidth="1"/>
    <col min="13828" max="13828" width="9.140625" style="1"/>
    <col min="13829" max="13829" width="6.85546875" style="1" customWidth="1"/>
    <col min="13830" max="13830" width="8" style="1" customWidth="1"/>
    <col min="13831" max="13831" width="5.85546875" style="1" customWidth="1"/>
    <col min="13832" max="13832" width="5.28515625" style="1" customWidth="1"/>
    <col min="13833" max="13833" width="18.85546875" style="1" customWidth="1"/>
    <col min="13834" max="13834" width="9.140625" style="1"/>
    <col min="13835" max="13835" width="11.5703125" style="1" customWidth="1"/>
    <col min="13836" max="14080" width="9.140625" style="1"/>
    <col min="14081" max="14081" width="12.42578125" style="1" customWidth="1"/>
    <col min="14082" max="14082" width="14" style="1" customWidth="1"/>
    <col min="14083" max="14083" width="9" style="1" customWidth="1"/>
    <col min="14084" max="14084" width="9.140625" style="1"/>
    <col min="14085" max="14085" width="6.85546875" style="1" customWidth="1"/>
    <col min="14086" max="14086" width="8" style="1" customWidth="1"/>
    <col min="14087" max="14087" width="5.85546875" style="1" customWidth="1"/>
    <col min="14088" max="14088" width="5.28515625" style="1" customWidth="1"/>
    <col min="14089" max="14089" width="18.85546875" style="1" customWidth="1"/>
    <col min="14090" max="14090" width="9.140625" style="1"/>
    <col min="14091" max="14091" width="11.5703125" style="1" customWidth="1"/>
    <col min="14092" max="14336" width="9.140625" style="1"/>
    <col min="14337" max="14337" width="12.42578125" style="1" customWidth="1"/>
    <col min="14338" max="14338" width="14" style="1" customWidth="1"/>
    <col min="14339" max="14339" width="9" style="1" customWidth="1"/>
    <col min="14340" max="14340" width="9.140625" style="1"/>
    <col min="14341" max="14341" width="6.85546875" style="1" customWidth="1"/>
    <col min="14342" max="14342" width="8" style="1" customWidth="1"/>
    <col min="14343" max="14343" width="5.85546875" style="1" customWidth="1"/>
    <col min="14344" max="14344" width="5.28515625" style="1" customWidth="1"/>
    <col min="14345" max="14345" width="18.85546875" style="1" customWidth="1"/>
    <col min="14346" max="14346" width="9.140625" style="1"/>
    <col min="14347" max="14347" width="11.5703125" style="1" customWidth="1"/>
    <col min="14348" max="14592" width="9.140625" style="1"/>
    <col min="14593" max="14593" width="12.42578125" style="1" customWidth="1"/>
    <col min="14594" max="14594" width="14" style="1" customWidth="1"/>
    <col min="14595" max="14595" width="9" style="1" customWidth="1"/>
    <col min="14596" max="14596" width="9.140625" style="1"/>
    <col min="14597" max="14597" width="6.85546875" style="1" customWidth="1"/>
    <col min="14598" max="14598" width="8" style="1" customWidth="1"/>
    <col min="14599" max="14599" width="5.85546875" style="1" customWidth="1"/>
    <col min="14600" max="14600" width="5.28515625" style="1" customWidth="1"/>
    <col min="14601" max="14601" width="18.85546875" style="1" customWidth="1"/>
    <col min="14602" max="14602" width="9.140625" style="1"/>
    <col min="14603" max="14603" width="11.5703125" style="1" customWidth="1"/>
    <col min="14604" max="14848" width="9.140625" style="1"/>
    <col min="14849" max="14849" width="12.42578125" style="1" customWidth="1"/>
    <col min="14850" max="14850" width="14" style="1" customWidth="1"/>
    <col min="14851" max="14851" width="9" style="1" customWidth="1"/>
    <col min="14852" max="14852" width="9.140625" style="1"/>
    <col min="14853" max="14853" width="6.85546875" style="1" customWidth="1"/>
    <col min="14854" max="14854" width="8" style="1" customWidth="1"/>
    <col min="14855" max="14855" width="5.85546875" style="1" customWidth="1"/>
    <col min="14856" max="14856" width="5.28515625" style="1" customWidth="1"/>
    <col min="14857" max="14857" width="18.85546875" style="1" customWidth="1"/>
    <col min="14858" max="14858" width="9.140625" style="1"/>
    <col min="14859" max="14859" width="11.5703125" style="1" customWidth="1"/>
    <col min="14860" max="15104" width="9.140625" style="1"/>
    <col min="15105" max="15105" width="12.42578125" style="1" customWidth="1"/>
    <col min="15106" max="15106" width="14" style="1" customWidth="1"/>
    <col min="15107" max="15107" width="9" style="1" customWidth="1"/>
    <col min="15108" max="15108" width="9.140625" style="1"/>
    <col min="15109" max="15109" width="6.85546875" style="1" customWidth="1"/>
    <col min="15110" max="15110" width="8" style="1" customWidth="1"/>
    <col min="15111" max="15111" width="5.85546875" style="1" customWidth="1"/>
    <col min="15112" max="15112" width="5.28515625" style="1" customWidth="1"/>
    <col min="15113" max="15113" width="18.85546875" style="1" customWidth="1"/>
    <col min="15114" max="15114" width="9.140625" style="1"/>
    <col min="15115" max="15115" width="11.5703125" style="1" customWidth="1"/>
    <col min="15116" max="15360" width="9.140625" style="1"/>
    <col min="15361" max="15361" width="12.42578125" style="1" customWidth="1"/>
    <col min="15362" max="15362" width="14" style="1" customWidth="1"/>
    <col min="15363" max="15363" width="9" style="1" customWidth="1"/>
    <col min="15364" max="15364" width="9.140625" style="1"/>
    <col min="15365" max="15365" width="6.85546875" style="1" customWidth="1"/>
    <col min="15366" max="15366" width="8" style="1" customWidth="1"/>
    <col min="15367" max="15367" width="5.85546875" style="1" customWidth="1"/>
    <col min="15368" max="15368" width="5.28515625" style="1" customWidth="1"/>
    <col min="15369" max="15369" width="18.85546875" style="1" customWidth="1"/>
    <col min="15370" max="15370" width="9.140625" style="1"/>
    <col min="15371" max="15371" width="11.5703125" style="1" customWidth="1"/>
    <col min="15372" max="15616" width="9.140625" style="1"/>
    <col min="15617" max="15617" width="12.42578125" style="1" customWidth="1"/>
    <col min="15618" max="15618" width="14" style="1" customWidth="1"/>
    <col min="15619" max="15619" width="9" style="1" customWidth="1"/>
    <col min="15620" max="15620" width="9.140625" style="1"/>
    <col min="15621" max="15621" width="6.85546875" style="1" customWidth="1"/>
    <col min="15622" max="15622" width="8" style="1" customWidth="1"/>
    <col min="15623" max="15623" width="5.85546875" style="1" customWidth="1"/>
    <col min="15624" max="15624" width="5.28515625" style="1" customWidth="1"/>
    <col min="15625" max="15625" width="18.85546875" style="1" customWidth="1"/>
    <col min="15626" max="15626" width="9.140625" style="1"/>
    <col min="15627" max="15627" width="11.5703125" style="1" customWidth="1"/>
    <col min="15628" max="15872" width="9.140625" style="1"/>
    <col min="15873" max="15873" width="12.42578125" style="1" customWidth="1"/>
    <col min="15874" max="15874" width="14" style="1" customWidth="1"/>
    <col min="15875" max="15875" width="9" style="1" customWidth="1"/>
    <col min="15876" max="15876" width="9.140625" style="1"/>
    <col min="15877" max="15877" width="6.85546875" style="1" customWidth="1"/>
    <col min="15878" max="15878" width="8" style="1" customWidth="1"/>
    <col min="15879" max="15879" width="5.85546875" style="1" customWidth="1"/>
    <col min="15880" max="15880" width="5.28515625" style="1" customWidth="1"/>
    <col min="15881" max="15881" width="18.85546875" style="1" customWidth="1"/>
    <col min="15882" max="15882" width="9.140625" style="1"/>
    <col min="15883" max="15883" width="11.5703125" style="1" customWidth="1"/>
    <col min="15884" max="16128" width="9.140625" style="1"/>
    <col min="16129" max="16129" width="12.42578125" style="1" customWidth="1"/>
    <col min="16130" max="16130" width="14" style="1" customWidth="1"/>
    <col min="16131" max="16131" width="9" style="1" customWidth="1"/>
    <col min="16132" max="16132" width="9.140625" style="1"/>
    <col min="16133" max="16133" width="6.85546875" style="1" customWidth="1"/>
    <col min="16134" max="16134" width="8" style="1" customWidth="1"/>
    <col min="16135" max="16135" width="5.85546875" style="1" customWidth="1"/>
    <col min="16136" max="16136" width="5.28515625" style="1" customWidth="1"/>
    <col min="16137" max="16137" width="18.85546875" style="1" customWidth="1"/>
    <col min="16138" max="16138" width="9.140625" style="1"/>
    <col min="16139" max="16139" width="11.5703125" style="1" customWidth="1"/>
    <col min="16140" max="16384" width="9.140625" style="1"/>
  </cols>
  <sheetData>
    <row r="1" spans="1:9">
      <c r="A1" s="3" t="s">
        <v>43</v>
      </c>
      <c r="B1" s="51" t="str">
        <f>'1. stran'!B6</f>
        <v>DOM UPOKOJENCEV POLZELA</v>
      </c>
      <c r="C1" s="52"/>
      <c r="D1" s="52"/>
      <c r="E1" s="52"/>
      <c r="F1" s="52"/>
      <c r="G1" s="52"/>
      <c r="H1" s="52"/>
      <c r="I1" s="53"/>
    </row>
    <row r="2" spans="1:9">
      <c r="A2" s="6"/>
      <c r="B2" s="27" t="str">
        <f>'1. stran'!B7</f>
        <v>Pot v Šenek 7</v>
      </c>
      <c r="I2" s="54"/>
    </row>
    <row r="3" spans="1:9">
      <c r="A3" s="9"/>
      <c r="B3" s="55" t="str">
        <f>'1. stran'!B8</f>
        <v>3313 POLZELA</v>
      </c>
      <c r="C3" s="17"/>
      <c r="D3" s="17"/>
      <c r="E3" s="17"/>
      <c r="F3" s="17"/>
      <c r="G3" s="17"/>
      <c r="H3" s="17"/>
      <c r="I3" s="56"/>
    </row>
    <row r="4" spans="1:9" ht="9" customHeight="1">
      <c r="B4" s="27"/>
    </row>
    <row r="5" spans="1:9" s="59" customFormat="1" ht="36" customHeight="1">
      <c r="A5" s="58" t="s">
        <v>5</v>
      </c>
      <c r="B5" s="1171" t="str">
        <f>'1. stran'!B11:E11</f>
        <v>RUŠITEV IN NOVOGRADNJA PRIZIDKA K DOMU UPOKOJENCEV POLZELA</v>
      </c>
      <c r="C5" s="1171"/>
      <c r="D5" s="1171"/>
      <c r="E5" s="1171"/>
      <c r="F5" s="1171"/>
      <c r="G5" s="1171"/>
      <c r="H5" s="1171"/>
      <c r="I5" s="1172"/>
    </row>
    <row r="6" spans="1:9" ht="11.25" customHeight="1">
      <c r="B6" s="27"/>
    </row>
    <row r="7" spans="1:9">
      <c r="A7" s="15" t="s">
        <v>7</v>
      </c>
      <c r="B7" s="60" t="str">
        <f>'1. stran'!B14:E14</f>
        <v>Rušitev in novogradnja-prizidava</v>
      </c>
      <c r="C7" s="36"/>
      <c r="D7" s="36"/>
      <c r="E7" s="36"/>
      <c r="F7" s="36"/>
      <c r="G7" s="36"/>
      <c r="H7" s="36"/>
      <c r="I7" s="61"/>
    </row>
    <row r="8" spans="1:9" ht="8.25" customHeight="1"/>
    <row r="9" spans="1:9" ht="6.75" customHeight="1"/>
    <row r="10" spans="1:9" ht="20.25">
      <c r="B10" s="62" t="s">
        <v>44</v>
      </c>
      <c r="C10" s="63"/>
      <c r="D10" s="63"/>
      <c r="E10" s="63"/>
      <c r="F10" s="63"/>
      <c r="G10" s="63"/>
      <c r="H10" s="63"/>
      <c r="I10" s="64"/>
    </row>
    <row r="12" spans="1:9">
      <c r="A12" s="65"/>
      <c r="B12" s="66" t="s">
        <v>46</v>
      </c>
      <c r="C12" s="63"/>
      <c r="D12" s="63"/>
      <c r="E12" s="63"/>
      <c r="F12" s="63"/>
      <c r="G12" s="63"/>
      <c r="H12" s="63"/>
      <c r="I12" s="64">
        <f>'Rekapitulacija GO del'!I21</f>
        <v>0</v>
      </c>
    </row>
    <row r="13" spans="1:9">
      <c r="A13" s="67"/>
    </row>
    <row r="14" spans="1:9">
      <c r="A14" s="65"/>
      <c r="B14" s="66" t="s">
        <v>56</v>
      </c>
      <c r="C14" s="63"/>
      <c r="D14" s="63"/>
      <c r="E14" s="63"/>
      <c r="F14" s="63"/>
      <c r="G14" s="63"/>
      <c r="H14" s="63"/>
      <c r="I14" s="64">
        <f>'Rekapitulacija GO del'!I36</f>
        <v>0</v>
      </c>
    </row>
    <row r="15" spans="1:9">
      <c r="A15" s="67"/>
    </row>
    <row r="16" spans="1:9">
      <c r="A16" s="65"/>
      <c r="B16" s="66" t="s">
        <v>1655</v>
      </c>
      <c r="C16" s="63"/>
      <c r="D16" s="63"/>
      <c r="E16" s="63"/>
      <c r="F16" s="63"/>
      <c r="G16" s="63"/>
      <c r="H16" s="63"/>
      <c r="I16" s="64">
        <f>'Zunanja ureditev'!$H$17</f>
        <v>0</v>
      </c>
    </row>
    <row r="17" spans="1:9">
      <c r="A17" s="67"/>
    </row>
    <row r="18" spans="1:9">
      <c r="A18" s="65"/>
      <c r="B18" s="66" t="s">
        <v>1656</v>
      </c>
      <c r="C18" s="63"/>
      <c r="D18" s="63"/>
      <c r="E18" s="63"/>
      <c r="F18" s="63"/>
      <c r="G18" s="63"/>
      <c r="H18" s="63"/>
      <c r="I18" s="64">
        <f>EI_REKAPITULACIJA!F54</f>
        <v>0</v>
      </c>
    </row>
    <row r="19" spans="1:9">
      <c r="A19" s="67"/>
    </row>
    <row r="20" spans="1:9">
      <c r="A20" s="65"/>
      <c r="B20" s="66" t="s">
        <v>1657</v>
      </c>
      <c r="C20" s="63"/>
      <c r="D20" s="63"/>
      <c r="E20" s="63"/>
      <c r="F20" s="63"/>
      <c r="G20" s="63"/>
      <c r="H20" s="63"/>
      <c r="I20" s="64">
        <f>'SI-REKAPITULACIJA'!$D$19</f>
        <v>0</v>
      </c>
    </row>
    <row r="21" spans="1:9">
      <c r="A21" s="67"/>
    </row>
    <row r="22" spans="1:9">
      <c r="A22" s="67"/>
    </row>
    <row r="23" spans="1:9">
      <c r="A23" s="67"/>
    </row>
    <row r="24" spans="1:9">
      <c r="A24" s="67"/>
    </row>
    <row r="25" spans="1:9" ht="48.75" customHeight="1">
      <c r="B25" s="1173" t="s">
        <v>1660</v>
      </c>
      <c r="C25" s="1174"/>
      <c r="D25" s="1174"/>
      <c r="E25" s="1174"/>
      <c r="F25" s="1174"/>
      <c r="G25" s="1174"/>
      <c r="H25" s="68"/>
      <c r="I25" s="404">
        <f>(I12+I14+I16+I18+I20)*1%</f>
        <v>0</v>
      </c>
    </row>
    <row r="26" spans="1:9" ht="19.5" customHeight="1" thickBot="1">
      <c r="B26" s="14"/>
      <c r="C26" s="14"/>
      <c r="D26" s="14"/>
      <c r="E26" s="14"/>
      <c r="F26" s="14"/>
      <c r="G26" s="14"/>
      <c r="H26" s="27"/>
      <c r="I26" s="405"/>
    </row>
    <row r="27" spans="1:9" s="21" customFormat="1" ht="20.100000000000001" customHeight="1" thickBot="1">
      <c r="B27" s="71" t="s">
        <v>71</v>
      </c>
      <c r="C27" s="1004"/>
      <c r="D27" s="1004"/>
      <c r="E27" s="1004"/>
      <c r="F27" s="1004"/>
      <c r="G27" s="1004"/>
      <c r="H27" s="1004"/>
      <c r="I27" s="1005">
        <f>I25+I20+I18+I16+I14+I12</f>
        <v>0</v>
      </c>
    </row>
  </sheetData>
  <sheetProtection selectLockedCells="1" selectUnlockedCells="1"/>
  <mergeCells count="2">
    <mergeCell ref="B5:I5"/>
    <mergeCell ref="B25:G25"/>
  </mergeCells>
  <pageMargins left="0.90551181102362199" right="0.51181102362204722" top="0.74803149606299213" bottom="0.74803149606299213" header="0.31496062992125984" footer="0.31496062992125984"/>
  <pageSetup paperSize="9" scale="97"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537F-BDD6-4ADF-942D-174FC31ABCE4}">
  <sheetPr>
    <tabColor rgb="FFFF0000"/>
  </sheetPr>
  <dimension ref="A1:F262"/>
  <sheetViews>
    <sheetView view="pageBreakPreview" zoomScaleNormal="100" zoomScaleSheetLayoutView="100" workbookViewId="0">
      <pane ySplit="3" topLeftCell="A4" activePane="bottomLeft" state="frozen"/>
      <selection activeCell="K26" sqref="K26"/>
      <selection pane="bottomLeft" activeCell="D17" sqref="D17"/>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5" s="1035" customFormat="1" ht="20.100000000000001" customHeight="1">
      <c r="A1" s="1035" t="s">
        <v>1533</v>
      </c>
      <c r="B1" s="1033"/>
      <c r="D1" s="1034"/>
      <c r="E1" s="1034"/>
    </row>
    <row r="2" spans="1:5" ht="20.100000000000001" customHeight="1"/>
    <row r="3" spans="1:5" ht="20.100000000000001" customHeight="1" thickBot="1">
      <c r="A3" s="1046" t="s">
        <v>1209</v>
      </c>
      <c r="B3" s="1047" t="s">
        <v>1210</v>
      </c>
      <c r="C3" s="1046" t="s">
        <v>1211</v>
      </c>
      <c r="D3" s="1045" t="s">
        <v>1212</v>
      </c>
      <c r="E3" s="1045" t="s">
        <v>1213</v>
      </c>
    </row>
    <row r="4" spans="1:5" ht="20.100000000000001" customHeight="1"/>
    <row r="5" spans="1:5" ht="80.099999999999994" customHeight="1">
      <c r="B5" s="1103" t="s">
        <v>3460</v>
      </c>
    </row>
    <row r="6" spans="1:5" ht="20.100000000000001" customHeight="1"/>
    <row r="7" spans="1:5" s="1035" customFormat="1" ht="30" customHeight="1">
      <c r="A7" s="1036" t="s">
        <v>1216</v>
      </c>
      <c r="B7" s="1103" t="s">
        <v>1534</v>
      </c>
      <c r="C7" s="1030"/>
      <c r="D7" s="1057"/>
      <c r="E7" s="1057"/>
    </row>
    <row r="8" spans="1:5" s="1035" customFormat="1" ht="20.100000000000001" customHeight="1">
      <c r="A8" s="1030"/>
      <c r="B8" s="1037" t="s">
        <v>81</v>
      </c>
      <c r="C8" s="1101">
        <v>1</v>
      </c>
      <c r="D8" s="1031"/>
      <c r="E8" s="1031">
        <f>C8*D8</f>
        <v>0</v>
      </c>
    </row>
    <row r="9" spans="1:5" s="1035" customFormat="1" ht="20.100000000000001" customHeight="1">
      <c r="A9" s="1030"/>
      <c r="B9" s="1037"/>
      <c r="C9" s="1101"/>
      <c r="D9" s="1031"/>
      <c r="E9" s="1031"/>
    </row>
    <row r="10" spans="1:5" s="1035" customFormat="1" ht="399.95" customHeight="1">
      <c r="A10" s="1036" t="s">
        <v>1218</v>
      </c>
      <c r="B10" s="1106" t="s">
        <v>3459</v>
      </c>
      <c r="C10" s="1030"/>
      <c r="D10" s="1057"/>
      <c r="E10" s="1057"/>
    </row>
    <row r="11" spans="1:5" s="1035" customFormat="1" ht="20.100000000000001" customHeight="1">
      <c r="A11" s="1030"/>
      <c r="B11" s="1037" t="s">
        <v>657</v>
      </c>
      <c r="C11" s="1101">
        <v>39</v>
      </c>
      <c r="D11" s="1031"/>
      <c r="E11" s="1031">
        <f>C11*D11</f>
        <v>0</v>
      </c>
    </row>
    <row r="12" spans="1:5" s="1035" customFormat="1" ht="20.100000000000001" customHeight="1">
      <c r="A12" s="1030"/>
      <c r="B12" s="1108"/>
      <c r="C12" s="1032"/>
      <c r="D12" s="1031"/>
      <c r="E12" s="1031"/>
    </row>
    <row r="13" spans="1:5" s="1035" customFormat="1" ht="300" customHeight="1">
      <c r="A13" s="1036" t="s">
        <v>1219</v>
      </c>
      <c r="B13" s="1107" t="s">
        <v>3458</v>
      </c>
      <c r="C13" s="1030"/>
      <c r="D13" s="1057"/>
      <c r="E13" s="1057"/>
    </row>
    <row r="14" spans="1:5" s="1035" customFormat="1" ht="20.100000000000001" customHeight="1">
      <c r="A14" s="1030"/>
      <c r="B14" s="1037" t="s">
        <v>657</v>
      </c>
      <c r="C14" s="1101">
        <v>3</v>
      </c>
      <c r="D14" s="1031"/>
      <c r="E14" s="1031">
        <f>C14*D14</f>
        <v>0</v>
      </c>
    </row>
    <row r="15" spans="1:5" s="1035" customFormat="1" ht="20.100000000000001" customHeight="1">
      <c r="B15" s="1037"/>
      <c r="C15" s="1032"/>
      <c r="D15" s="1031"/>
      <c r="E15" s="1031"/>
    </row>
    <row r="16" spans="1:5" s="1035" customFormat="1" ht="150" customHeight="1">
      <c r="A16" s="1036" t="s">
        <v>1221</v>
      </c>
      <c r="B16" s="1106" t="s">
        <v>3457</v>
      </c>
      <c r="C16" s="1030"/>
      <c r="D16" s="1057"/>
      <c r="E16" s="1057"/>
    </row>
    <row r="17" spans="1:5" s="1035" customFormat="1" ht="20.100000000000001" customHeight="1">
      <c r="A17" s="1030"/>
      <c r="B17" s="1037" t="s">
        <v>657</v>
      </c>
      <c r="C17" s="1101">
        <v>39</v>
      </c>
      <c r="D17" s="1031"/>
      <c r="E17" s="1031">
        <f>C17*D17</f>
        <v>0</v>
      </c>
    </row>
    <row r="18" spans="1:5" s="1035" customFormat="1" ht="20.100000000000001" customHeight="1">
      <c r="A18" s="1030"/>
      <c r="B18" s="1037"/>
      <c r="C18" s="1032"/>
      <c r="D18" s="1031"/>
      <c r="E18" s="1031"/>
    </row>
    <row r="19" spans="1:5" s="1035" customFormat="1" ht="150" customHeight="1">
      <c r="A19" s="1036" t="s">
        <v>1223</v>
      </c>
      <c r="B19" s="1106" t="s">
        <v>3456</v>
      </c>
      <c r="C19" s="1030"/>
      <c r="D19" s="1057"/>
      <c r="E19" s="1057"/>
    </row>
    <row r="20" spans="1:5" s="1035" customFormat="1" ht="20.100000000000001" customHeight="1">
      <c r="A20" s="1030"/>
      <c r="B20" s="1037" t="s">
        <v>657</v>
      </c>
      <c r="C20" s="1101">
        <v>78</v>
      </c>
      <c r="D20" s="1031"/>
      <c r="E20" s="1031">
        <f>C20*D20</f>
        <v>0</v>
      </c>
    </row>
    <row r="21" spans="1:5" s="1035" customFormat="1" ht="20.100000000000001" customHeight="1">
      <c r="A21" s="1030"/>
      <c r="B21" s="1037"/>
      <c r="C21" s="1032"/>
      <c r="D21" s="1031"/>
      <c r="E21" s="1031"/>
    </row>
    <row r="22" spans="1:5" s="1035" customFormat="1" ht="120" customHeight="1">
      <c r="A22" s="1036" t="s">
        <v>1225</v>
      </c>
      <c r="B22" s="1106" t="s">
        <v>3455</v>
      </c>
      <c r="C22" s="1030"/>
      <c r="D22" s="1057"/>
      <c r="E22" s="1057"/>
    </row>
    <row r="23" spans="1:5" s="1035" customFormat="1" ht="20.100000000000001" customHeight="1">
      <c r="A23" s="1030"/>
      <c r="B23" s="1037" t="s">
        <v>657</v>
      </c>
      <c r="C23" s="1101">
        <v>78</v>
      </c>
      <c r="D23" s="1031"/>
      <c r="E23" s="1031">
        <f>C23*D23</f>
        <v>0</v>
      </c>
    </row>
    <row r="24" spans="1:5" s="1035" customFormat="1" ht="20.100000000000001" customHeight="1">
      <c r="B24" s="1037"/>
      <c r="C24" s="1032"/>
      <c r="D24" s="1031"/>
      <c r="E24" s="1031"/>
    </row>
    <row r="25" spans="1:5" s="1035" customFormat="1" ht="20.100000000000001" customHeight="1">
      <c r="A25" s="1036" t="s">
        <v>1227</v>
      </c>
      <c r="B25" s="1106" t="s">
        <v>1535</v>
      </c>
      <c r="C25" s="1030"/>
      <c r="D25" s="1057"/>
      <c r="E25" s="1057"/>
    </row>
    <row r="26" spans="1:5" s="1035" customFormat="1" ht="20.100000000000001" customHeight="1">
      <c r="A26" s="1030"/>
      <c r="B26" s="1037" t="s">
        <v>657</v>
      </c>
      <c r="C26" s="1101">
        <v>78</v>
      </c>
      <c r="D26" s="1031"/>
      <c r="E26" s="1031">
        <f>C26*D26</f>
        <v>0</v>
      </c>
    </row>
    <row r="27" spans="1:5" s="1035" customFormat="1" ht="20.100000000000001" customHeight="1">
      <c r="A27" s="1030"/>
      <c r="B27" s="1037"/>
      <c r="C27" s="1032"/>
      <c r="D27" s="1031"/>
      <c r="E27" s="1031"/>
    </row>
    <row r="28" spans="1:5" s="1035" customFormat="1" ht="120" customHeight="1">
      <c r="A28" s="1036" t="s">
        <v>1229</v>
      </c>
      <c r="B28" s="1106" t="s">
        <v>3454</v>
      </c>
      <c r="C28" s="1030"/>
      <c r="D28" s="1057"/>
      <c r="E28" s="1057"/>
    </row>
    <row r="29" spans="1:5" s="1035" customFormat="1" ht="20.100000000000001" customHeight="1">
      <c r="A29" s="1044"/>
      <c r="B29" s="1037" t="s">
        <v>657</v>
      </c>
      <c r="C29" s="1101">
        <v>47</v>
      </c>
      <c r="D29" s="1031"/>
      <c r="E29" s="1031">
        <f>C29*D29</f>
        <v>0</v>
      </c>
    </row>
    <row r="30" spans="1:5" s="1035" customFormat="1" ht="20.100000000000001" customHeight="1">
      <c r="A30" s="1044"/>
      <c r="B30" s="1037"/>
      <c r="C30" s="1032"/>
      <c r="D30" s="1031"/>
      <c r="E30" s="1031"/>
    </row>
    <row r="31" spans="1:5" s="1035" customFormat="1" ht="120" customHeight="1">
      <c r="A31" s="1036" t="s">
        <v>1231</v>
      </c>
      <c r="B31" s="1106" t="s">
        <v>3453</v>
      </c>
      <c r="C31" s="1030"/>
      <c r="D31" s="1057"/>
      <c r="E31" s="1057"/>
    </row>
    <row r="32" spans="1:5" s="1035" customFormat="1" ht="20.100000000000001" customHeight="1">
      <c r="A32" s="1030"/>
      <c r="B32" s="1037" t="s">
        <v>657</v>
      </c>
      <c r="C32" s="1101">
        <v>44</v>
      </c>
      <c r="D32" s="1031"/>
      <c r="E32" s="1031">
        <f>C32*D32</f>
        <v>0</v>
      </c>
    </row>
    <row r="33" spans="1:5" s="1035" customFormat="1" ht="20.100000000000001" customHeight="1">
      <c r="A33" s="1030"/>
      <c r="B33" s="1037"/>
      <c r="C33" s="1032"/>
      <c r="D33" s="1031"/>
      <c r="E33" s="1031"/>
    </row>
    <row r="34" spans="1:5" s="1035" customFormat="1" ht="80.099999999999994" customHeight="1">
      <c r="A34" s="1036" t="s">
        <v>1233</v>
      </c>
      <c r="B34" s="1106" t="s">
        <v>3452</v>
      </c>
      <c r="C34" s="1030"/>
      <c r="D34" s="1057"/>
      <c r="E34" s="1057"/>
    </row>
    <row r="35" spans="1:5" s="1035" customFormat="1" ht="20.100000000000001" customHeight="1">
      <c r="A35" s="1044"/>
      <c r="B35" s="1037" t="s">
        <v>657</v>
      </c>
      <c r="C35" s="1101">
        <v>44</v>
      </c>
      <c r="D35" s="1031"/>
      <c r="E35" s="1031">
        <f>C35*D35</f>
        <v>0</v>
      </c>
    </row>
    <row r="36" spans="1:5" s="1035" customFormat="1" ht="20.100000000000001" customHeight="1">
      <c r="A36" s="1044"/>
      <c r="B36" s="1037"/>
      <c r="C36" s="1032"/>
      <c r="D36" s="1031"/>
      <c r="E36" s="1031"/>
    </row>
    <row r="37" spans="1:5" s="1035" customFormat="1" ht="120" customHeight="1">
      <c r="A37" s="1036" t="s">
        <v>1236</v>
      </c>
      <c r="B37" s="1106" t="s">
        <v>3451</v>
      </c>
      <c r="C37" s="1030"/>
      <c r="D37" s="1057"/>
      <c r="E37" s="1057"/>
    </row>
    <row r="38" spans="1:5" s="1035" customFormat="1" ht="20.100000000000001" customHeight="1">
      <c r="A38" s="1030"/>
      <c r="B38" s="1037" t="s">
        <v>657</v>
      </c>
      <c r="C38" s="1101">
        <v>5</v>
      </c>
      <c r="D38" s="1031"/>
      <c r="E38" s="1031">
        <f>C38*D38</f>
        <v>0</v>
      </c>
    </row>
    <row r="39" spans="1:5" s="1035" customFormat="1" ht="20.100000000000001" customHeight="1">
      <c r="A39" s="1030"/>
      <c r="B39" s="1037"/>
      <c r="C39" s="1032"/>
      <c r="D39" s="1031"/>
      <c r="E39" s="1031"/>
    </row>
    <row r="40" spans="1:5" s="1035" customFormat="1" ht="120" customHeight="1">
      <c r="A40" s="1036" t="s">
        <v>1238</v>
      </c>
      <c r="B40" s="1103" t="s">
        <v>3450</v>
      </c>
      <c r="C40" s="1030"/>
      <c r="D40" s="1057"/>
      <c r="E40" s="1057"/>
    </row>
    <row r="41" spans="1:5" s="1035" customFormat="1" ht="20.100000000000001" customHeight="1">
      <c r="A41" s="1044"/>
      <c r="B41" s="1037" t="s">
        <v>657</v>
      </c>
      <c r="C41" s="1101">
        <v>5</v>
      </c>
      <c r="D41" s="1031"/>
      <c r="E41" s="1031">
        <f>C41*D41</f>
        <v>0</v>
      </c>
    </row>
    <row r="42" spans="1:5" s="1035" customFormat="1" ht="20.100000000000001" customHeight="1">
      <c r="A42" s="1044"/>
      <c r="B42" s="1037"/>
      <c r="C42" s="1032"/>
      <c r="D42" s="1031"/>
      <c r="E42" s="1031"/>
    </row>
    <row r="43" spans="1:5" s="1035" customFormat="1" ht="20.100000000000001" customHeight="1">
      <c r="A43" s="1036" t="s">
        <v>1264</v>
      </c>
      <c r="B43" s="1103" t="s">
        <v>1536</v>
      </c>
      <c r="C43" s="1030"/>
      <c r="D43" s="1057"/>
      <c r="E43" s="1057"/>
    </row>
    <row r="44" spans="1:5" s="1035" customFormat="1" ht="20.100000000000001" customHeight="1">
      <c r="A44" s="1030"/>
      <c r="B44" s="1037" t="s">
        <v>657</v>
      </c>
      <c r="C44" s="1101">
        <v>426</v>
      </c>
      <c r="D44" s="1031"/>
      <c r="E44" s="1031">
        <f>C44*D44</f>
        <v>0</v>
      </c>
    </row>
    <row r="45" spans="1:5" s="1035" customFormat="1" ht="20.100000000000001" customHeight="1">
      <c r="A45" s="1030"/>
      <c r="B45" s="1037"/>
      <c r="C45" s="1032"/>
      <c r="D45" s="1031"/>
      <c r="E45" s="1031"/>
    </row>
    <row r="46" spans="1:5" s="1035" customFormat="1" ht="39.950000000000003" customHeight="1">
      <c r="A46" s="1036" t="s">
        <v>1267</v>
      </c>
      <c r="B46" s="1106" t="s">
        <v>3449</v>
      </c>
      <c r="C46" s="1030"/>
      <c r="D46" s="1057"/>
      <c r="E46" s="1057"/>
    </row>
    <row r="47" spans="1:5" s="1035" customFormat="1" ht="20.100000000000001" customHeight="1">
      <c r="A47" s="1044"/>
      <c r="B47" s="1037" t="s">
        <v>81</v>
      </c>
      <c r="C47" s="1101">
        <v>1</v>
      </c>
      <c r="D47" s="1031"/>
      <c r="E47" s="1031">
        <f>C47*D47</f>
        <v>0</v>
      </c>
    </row>
    <row r="48" spans="1:5" s="1035" customFormat="1" ht="20.100000000000001" customHeight="1">
      <c r="A48" s="1044"/>
      <c r="B48" s="1037"/>
      <c r="C48" s="1032"/>
      <c r="D48" s="1031"/>
      <c r="E48" s="1031"/>
    </row>
    <row r="49" spans="1:5" s="1035" customFormat="1" ht="39.950000000000003" customHeight="1">
      <c r="A49" s="1036" t="s">
        <v>1269</v>
      </c>
      <c r="B49" s="1106" t="s">
        <v>1537</v>
      </c>
      <c r="C49" s="1030"/>
      <c r="D49" s="1057"/>
      <c r="E49" s="1057"/>
    </row>
    <row r="50" spans="1:5" s="1035" customFormat="1" ht="20.100000000000001" customHeight="1">
      <c r="A50" s="1030"/>
      <c r="B50" s="1037" t="s">
        <v>81</v>
      </c>
      <c r="C50" s="1101">
        <v>1</v>
      </c>
      <c r="D50" s="1031"/>
      <c r="E50" s="1031">
        <f>C50*D50</f>
        <v>0</v>
      </c>
    </row>
    <row r="51" spans="1:5" s="1035" customFormat="1" ht="20.100000000000001" customHeight="1">
      <c r="A51" s="1030"/>
      <c r="B51" s="1037"/>
      <c r="C51" s="1101"/>
      <c r="D51" s="1031"/>
      <c r="E51" s="1031"/>
    </row>
    <row r="52" spans="1:5" s="1035" customFormat="1" ht="20.100000000000001" customHeight="1">
      <c r="A52" s="1036" t="s">
        <v>1271</v>
      </c>
      <c r="B52" s="1106" t="s">
        <v>1538</v>
      </c>
      <c r="C52" s="1101"/>
      <c r="D52" s="1031"/>
      <c r="E52" s="1031"/>
    </row>
    <row r="53" spans="1:5" s="1035" customFormat="1" ht="20.100000000000001" customHeight="1">
      <c r="A53" s="1044"/>
      <c r="B53" s="1037" t="s">
        <v>81</v>
      </c>
      <c r="C53" s="1101">
        <v>1</v>
      </c>
      <c r="D53" s="1031"/>
      <c r="E53" s="1031">
        <f>C53*D53</f>
        <v>0</v>
      </c>
    </row>
    <row r="54" spans="1:5" s="1035" customFormat="1" ht="20.100000000000001" customHeight="1">
      <c r="A54" s="1044"/>
      <c r="B54" s="1037"/>
      <c r="C54" s="1101"/>
      <c r="D54" s="1031"/>
      <c r="E54" s="1031"/>
    </row>
    <row r="55" spans="1:5" s="1035" customFormat="1" ht="20.100000000000001" customHeight="1">
      <c r="A55" s="1036" t="s">
        <v>1273</v>
      </c>
      <c r="B55" s="1106" t="s">
        <v>1539</v>
      </c>
      <c r="C55" s="1101"/>
      <c r="D55" s="1031"/>
      <c r="E55" s="1031"/>
    </row>
    <row r="56" spans="1:5" s="1035" customFormat="1" ht="20.100000000000001" customHeight="1">
      <c r="A56" s="1030"/>
      <c r="B56" s="1037" t="s">
        <v>81</v>
      </c>
      <c r="C56" s="1101">
        <v>1</v>
      </c>
      <c r="D56" s="1031"/>
      <c r="E56" s="1031">
        <f>C56*D56</f>
        <v>0</v>
      </c>
    </row>
    <row r="57" spans="1:5" s="1035" customFormat="1" ht="20.100000000000001" customHeight="1">
      <c r="A57" s="1030"/>
      <c r="B57" s="1037"/>
      <c r="C57" s="1101"/>
      <c r="D57" s="1031"/>
      <c r="E57" s="1031"/>
    </row>
    <row r="58" spans="1:5" s="1035" customFormat="1" ht="20.100000000000001" customHeight="1">
      <c r="A58" s="1036" t="s">
        <v>1274</v>
      </c>
      <c r="B58" s="1103" t="s">
        <v>1540</v>
      </c>
      <c r="C58" s="1101"/>
      <c r="D58" s="1031"/>
      <c r="E58" s="1031"/>
    </row>
    <row r="59" spans="1:5" s="1035" customFormat="1" ht="20.100000000000001" customHeight="1">
      <c r="A59" s="1044"/>
      <c r="B59" s="1037" t="s">
        <v>657</v>
      </c>
      <c r="C59" s="1101">
        <v>3</v>
      </c>
      <c r="D59" s="1031"/>
      <c r="E59" s="1031">
        <f>C59*D59</f>
        <v>0</v>
      </c>
    </row>
    <row r="60" spans="1:5" s="1035" customFormat="1" ht="20.100000000000001" customHeight="1">
      <c r="A60" s="1044"/>
      <c r="B60" s="1037"/>
      <c r="C60" s="1101"/>
      <c r="D60" s="1031"/>
      <c r="E60" s="1031"/>
    </row>
    <row r="61" spans="1:5" s="1035" customFormat="1" ht="20.100000000000001" customHeight="1">
      <c r="A61" s="1036" t="s">
        <v>1276</v>
      </c>
      <c r="B61" s="1103" t="s">
        <v>1541</v>
      </c>
      <c r="C61" s="1101"/>
      <c r="D61" s="1031"/>
      <c r="E61" s="1031"/>
    </row>
    <row r="62" spans="1:5" s="1035" customFormat="1" ht="20.100000000000001" customHeight="1">
      <c r="A62" s="1030"/>
      <c r="B62" s="1037" t="s">
        <v>657</v>
      </c>
      <c r="C62" s="1101">
        <v>2</v>
      </c>
      <c r="D62" s="1031"/>
      <c r="E62" s="1031">
        <f>C62*D62</f>
        <v>0</v>
      </c>
    </row>
    <row r="63" spans="1:5" s="1035" customFormat="1" ht="20.100000000000001" customHeight="1">
      <c r="A63" s="1030"/>
      <c r="B63" s="1037"/>
      <c r="C63" s="1101"/>
      <c r="D63" s="1031"/>
      <c r="E63" s="1031"/>
    </row>
    <row r="64" spans="1:5" s="1035" customFormat="1" ht="39.950000000000003" customHeight="1">
      <c r="A64" s="1036" t="s">
        <v>1278</v>
      </c>
      <c r="B64" s="1106" t="s">
        <v>3448</v>
      </c>
      <c r="C64" s="1101"/>
      <c r="D64" s="1031"/>
      <c r="E64" s="1031"/>
    </row>
    <row r="65" spans="1:5" s="1035" customFormat="1" ht="20.100000000000001" customHeight="1">
      <c r="A65" s="1036"/>
      <c r="B65" s="1037" t="s">
        <v>1542</v>
      </c>
      <c r="C65" s="1101">
        <v>1</v>
      </c>
      <c r="D65" s="1031"/>
      <c r="E65" s="1031">
        <f>C65*D65</f>
        <v>0</v>
      </c>
    </row>
    <row r="66" spans="1:5" s="1035" customFormat="1" ht="20.100000000000001" customHeight="1">
      <c r="A66" s="1030"/>
      <c r="B66" s="1037"/>
      <c r="C66" s="1101"/>
      <c r="D66" s="1031"/>
      <c r="E66" s="1031"/>
    </row>
    <row r="67" spans="1:5" s="1035" customFormat="1" ht="39.950000000000003" customHeight="1">
      <c r="A67" s="1036" t="s">
        <v>1280</v>
      </c>
      <c r="B67" s="1104" t="s">
        <v>3447</v>
      </c>
      <c r="C67" s="1101"/>
      <c r="D67" s="1031"/>
      <c r="E67" s="1031"/>
    </row>
    <row r="68" spans="1:5" s="1035" customFormat="1" ht="20.100000000000001" customHeight="1">
      <c r="A68" s="1044"/>
      <c r="B68" s="1037" t="s">
        <v>1542</v>
      </c>
      <c r="C68" s="1101">
        <v>1</v>
      </c>
      <c r="D68" s="1031"/>
      <c r="E68" s="1031">
        <f>C68*D68</f>
        <v>0</v>
      </c>
    </row>
    <row r="69" spans="1:5" s="1035" customFormat="1" ht="20.100000000000001" customHeight="1">
      <c r="A69" s="1105"/>
      <c r="B69" s="1037"/>
      <c r="C69" s="1101"/>
      <c r="D69" s="1031"/>
      <c r="E69" s="1031"/>
    </row>
    <row r="70" spans="1:5" s="1035" customFormat="1" ht="20.100000000000001" customHeight="1">
      <c r="A70" s="1036" t="s">
        <v>1282</v>
      </c>
      <c r="B70" s="1103" t="s">
        <v>1543</v>
      </c>
      <c r="C70" s="1101"/>
      <c r="D70" s="1031"/>
      <c r="E70" s="1031"/>
    </row>
    <row r="71" spans="1:5" s="1035" customFormat="1" ht="20.100000000000001" customHeight="1">
      <c r="A71" s="1030"/>
      <c r="B71" s="1037" t="s">
        <v>1542</v>
      </c>
      <c r="C71" s="1101">
        <v>1</v>
      </c>
      <c r="D71" s="1031"/>
      <c r="E71" s="1031">
        <f>C71*D71</f>
        <v>0</v>
      </c>
    </row>
    <row r="72" spans="1:5" s="1035" customFormat="1" ht="20.100000000000001" customHeight="1">
      <c r="A72" s="1030"/>
      <c r="B72" s="1037"/>
      <c r="C72" s="1101"/>
      <c r="D72" s="1031"/>
      <c r="E72" s="1031"/>
    </row>
    <row r="73" spans="1:5" s="1035" customFormat="1" ht="39.950000000000003" customHeight="1">
      <c r="A73" s="1036" t="s">
        <v>1284</v>
      </c>
      <c r="B73" s="1104" t="s">
        <v>3446</v>
      </c>
      <c r="C73" s="1101"/>
      <c r="D73" s="1031"/>
      <c r="E73" s="1031"/>
    </row>
    <row r="74" spans="1:5" s="1035" customFormat="1" ht="20.100000000000001" customHeight="1">
      <c r="A74" s="1030"/>
      <c r="B74" s="1037" t="s">
        <v>657</v>
      </c>
      <c r="C74" s="1101">
        <v>2</v>
      </c>
      <c r="D74" s="1031"/>
      <c r="E74" s="1031">
        <f>C74*D74</f>
        <v>0</v>
      </c>
    </row>
    <row r="75" spans="1:5" s="1035" customFormat="1" ht="20.100000000000001" customHeight="1">
      <c r="A75" s="1030"/>
      <c r="B75" s="1037"/>
      <c r="C75" s="1101"/>
      <c r="D75" s="1031"/>
      <c r="E75" s="1031"/>
    </row>
    <row r="76" spans="1:5" s="1035" customFormat="1" ht="20.100000000000001" customHeight="1">
      <c r="A76" s="1036" t="s">
        <v>1287</v>
      </c>
      <c r="B76" s="1103" t="s">
        <v>1544</v>
      </c>
      <c r="C76" s="1101"/>
      <c r="D76" s="1031"/>
      <c r="E76" s="1031"/>
    </row>
    <row r="77" spans="1:5" s="1035" customFormat="1" ht="20.100000000000001" customHeight="1">
      <c r="B77" s="1037" t="s">
        <v>1542</v>
      </c>
      <c r="C77" s="1101">
        <v>1</v>
      </c>
      <c r="D77" s="1031"/>
      <c r="E77" s="1031">
        <f>C77*D77</f>
        <v>0</v>
      </c>
    </row>
    <row r="78" spans="1:5" s="1035" customFormat="1" ht="20.100000000000001" customHeight="1">
      <c r="A78" s="1044"/>
      <c r="B78" s="1037"/>
      <c r="C78" s="1032"/>
      <c r="D78" s="1031"/>
      <c r="E78" s="1031"/>
    </row>
    <row r="79" spans="1:5" s="1035" customFormat="1" ht="20.100000000000001" customHeight="1">
      <c r="A79" s="1036" t="s">
        <v>1289</v>
      </c>
      <c r="B79" s="1032" t="s">
        <v>1545</v>
      </c>
      <c r="C79" s="1049"/>
      <c r="D79" s="1057"/>
      <c r="E79" s="1057"/>
    </row>
    <row r="80" spans="1:5" s="1035" customFormat="1" ht="20.100000000000001" customHeight="1">
      <c r="A80" s="1030"/>
      <c r="B80" s="1037" t="s">
        <v>1064</v>
      </c>
      <c r="C80" s="1049">
        <v>3630</v>
      </c>
      <c r="D80" s="1031"/>
      <c r="E80" s="1031">
        <f>C80*D80</f>
        <v>0</v>
      </c>
    </row>
    <row r="81" spans="1:5" s="1035" customFormat="1" ht="20.100000000000001" customHeight="1">
      <c r="A81" s="1030"/>
      <c r="B81" s="1037"/>
      <c r="C81" s="1101"/>
      <c r="D81" s="1031"/>
      <c r="E81" s="1031"/>
    </row>
    <row r="82" spans="1:5" s="1035" customFormat="1" ht="20.100000000000001" customHeight="1">
      <c r="A82" s="1044" t="s">
        <v>1073</v>
      </c>
      <c r="B82" s="1102" t="s">
        <v>1286</v>
      </c>
      <c r="C82" s="1101"/>
      <c r="D82" s="1031"/>
      <c r="E82" s="1031"/>
    </row>
    <row r="83" spans="1:5" s="1035" customFormat="1" ht="20.100000000000001" customHeight="1">
      <c r="A83" s="1036" t="s">
        <v>1291</v>
      </c>
      <c r="B83" s="1032" t="s">
        <v>1546</v>
      </c>
      <c r="C83" s="1049"/>
      <c r="D83" s="1057"/>
      <c r="E83" s="1057"/>
    </row>
    <row r="84" spans="1:5" s="1035" customFormat="1" ht="20.100000000000001" customHeight="1">
      <c r="A84" s="1030"/>
      <c r="B84" s="1037" t="s">
        <v>1064</v>
      </c>
      <c r="C84" s="1049">
        <v>1800</v>
      </c>
      <c r="D84" s="1031"/>
      <c r="E84" s="1031">
        <f>C84*D84</f>
        <v>0</v>
      </c>
    </row>
    <row r="85" spans="1:5" s="1035" customFormat="1" ht="20.100000000000001" customHeight="1">
      <c r="A85" s="1030"/>
      <c r="B85" s="1037"/>
      <c r="C85" s="1101"/>
      <c r="D85" s="1031"/>
    </row>
    <row r="86" spans="1:5" s="1035" customFormat="1" ht="20.100000000000001" customHeight="1">
      <c r="A86" s="1035" t="s">
        <v>3445</v>
      </c>
      <c r="B86" s="1033"/>
      <c r="D86" s="1034"/>
      <c r="E86" s="1031">
        <f>SUM(E8:E84)</f>
        <v>0</v>
      </c>
    </row>
    <row r="87" spans="1:5" s="1035" customFormat="1">
      <c r="B87" s="1033"/>
      <c r="D87" s="1031"/>
      <c r="E87" s="1034"/>
    </row>
    <row r="88" spans="1:5" s="1035" customFormat="1">
      <c r="B88" s="1033"/>
      <c r="D88" s="1034"/>
      <c r="E88" s="1071"/>
    </row>
    <row r="89" spans="1:5" s="1035" customFormat="1">
      <c r="A89" s="1030"/>
      <c r="B89" s="1032"/>
      <c r="C89" s="1030"/>
      <c r="D89" s="1057"/>
      <c r="E89" s="1057"/>
    </row>
    <row r="90" spans="1:5" s="1035" customFormat="1">
      <c r="A90" s="1044"/>
      <c r="B90" s="1032"/>
      <c r="C90" s="1030"/>
      <c r="D90" s="1057"/>
      <c r="E90" s="1057"/>
    </row>
    <row r="91" spans="1:5" s="1035" customFormat="1">
      <c r="A91" s="1044"/>
      <c r="B91" s="1037"/>
      <c r="C91" s="1032"/>
      <c r="D91" s="1031"/>
      <c r="E91" s="1031"/>
    </row>
    <row r="92" spans="1:5" s="1035" customFormat="1">
      <c r="A92" s="1044"/>
      <c r="B92" s="1032"/>
      <c r="C92" s="1030"/>
      <c r="D92" s="1057"/>
      <c r="E92" s="1057"/>
    </row>
    <row r="93" spans="1:5" s="1035" customFormat="1">
      <c r="A93" s="1044"/>
      <c r="B93" s="1037"/>
      <c r="C93" s="1032"/>
      <c r="D93" s="1031"/>
      <c r="E93" s="1031"/>
    </row>
    <row r="94" spans="1:5" s="1035" customFormat="1">
      <c r="A94" s="1044"/>
      <c r="B94" s="1032"/>
      <c r="C94" s="1030"/>
      <c r="D94" s="1057"/>
      <c r="E94" s="1057"/>
    </row>
    <row r="95" spans="1:5" s="1035" customFormat="1">
      <c r="A95" s="1030"/>
      <c r="B95" s="1037"/>
      <c r="C95" s="1030"/>
      <c r="D95" s="1031"/>
      <c r="E95" s="1031"/>
    </row>
    <row r="96" spans="1:5" s="1035" customFormat="1">
      <c r="A96" s="1044"/>
      <c r="B96" s="1032"/>
      <c r="C96" s="1030"/>
      <c r="D96" s="1057"/>
      <c r="E96" s="1057"/>
    </row>
    <row r="97" spans="1:5" s="1035" customFormat="1">
      <c r="A97" s="1030"/>
      <c r="B97" s="1037"/>
      <c r="C97" s="1030"/>
      <c r="D97" s="1031"/>
      <c r="E97" s="1031"/>
    </row>
    <row r="98" spans="1:5" s="1035" customFormat="1">
      <c r="A98" s="1044"/>
      <c r="B98" s="1032"/>
      <c r="C98" s="1030"/>
      <c r="D98" s="1057"/>
      <c r="E98" s="1057"/>
    </row>
    <row r="99" spans="1:5" s="1035" customFormat="1">
      <c r="A99" s="1030"/>
      <c r="B99" s="1037"/>
      <c r="C99" s="1030"/>
      <c r="D99" s="1031"/>
      <c r="E99" s="1031"/>
    </row>
    <row r="100" spans="1:5" s="1035" customFormat="1">
      <c r="A100" s="1044"/>
      <c r="B100" s="1032"/>
      <c r="C100" s="1030"/>
      <c r="D100" s="1057"/>
      <c r="E100" s="1057"/>
    </row>
    <row r="101" spans="1:5" s="1035" customFormat="1">
      <c r="A101" s="1030"/>
      <c r="B101" s="1037"/>
      <c r="C101" s="1030"/>
      <c r="D101" s="1031"/>
      <c r="E101" s="1031"/>
    </row>
    <row r="102" spans="1:5" s="1035" customFormat="1">
      <c r="A102" s="1044"/>
      <c r="B102" s="1032"/>
      <c r="C102" s="1030"/>
      <c r="D102" s="1057"/>
      <c r="E102" s="1057"/>
    </row>
    <row r="103" spans="1:5" s="1035" customFormat="1">
      <c r="A103" s="1030"/>
      <c r="B103" s="1037"/>
      <c r="C103" s="1030"/>
      <c r="D103" s="1031"/>
      <c r="E103" s="1031"/>
    </row>
    <row r="104" spans="1:5" s="1035" customFormat="1">
      <c r="A104" s="1044"/>
      <c r="B104" s="1032"/>
      <c r="C104" s="1030"/>
      <c r="D104" s="1057"/>
      <c r="E104" s="1057"/>
    </row>
    <row r="105" spans="1:5" s="1035" customFormat="1">
      <c r="A105" s="1030"/>
      <c r="B105" s="1037"/>
      <c r="C105" s="1030"/>
      <c r="D105" s="1031"/>
      <c r="E105" s="1031"/>
    </row>
    <row r="106" spans="1:5" s="1035" customFormat="1">
      <c r="A106" s="1044"/>
      <c r="B106" s="1032"/>
      <c r="C106" s="1030"/>
      <c r="D106" s="1057"/>
      <c r="E106" s="1057"/>
    </row>
    <row r="107" spans="1:5" s="1035" customFormat="1">
      <c r="A107" s="1030"/>
      <c r="B107" s="1037"/>
      <c r="C107" s="1030"/>
      <c r="D107" s="1031"/>
      <c r="E107" s="1031"/>
    </row>
    <row r="108" spans="1:5" s="1035" customFormat="1">
      <c r="A108" s="1044"/>
      <c r="B108" s="1032"/>
      <c r="C108" s="1030"/>
      <c r="D108" s="1057"/>
      <c r="E108" s="1057"/>
    </row>
    <row r="109" spans="1:5" s="1035" customFormat="1">
      <c r="A109" s="1030"/>
      <c r="B109" s="1037"/>
      <c r="C109" s="1030"/>
      <c r="D109" s="1031"/>
      <c r="E109" s="1031"/>
    </row>
    <row r="110" spans="1:5" s="1035" customFormat="1">
      <c r="A110" s="1044"/>
      <c r="B110" s="1032"/>
      <c r="C110" s="1030"/>
      <c r="D110" s="1057"/>
      <c r="E110" s="1031"/>
    </row>
    <row r="111" spans="1:5" s="1035" customFormat="1">
      <c r="A111" s="1030"/>
      <c r="B111" s="1037"/>
      <c r="C111" s="1030"/>
      <c r="D111" s="1031"/>
      <c r="E111" s="1031"/>
    </row>
    <row r="112" spans="1:5" s="1035" customFormat="1">
      <c r="A112" s="1044"/>
      <c r="B112" s="1032"/>
      <c r="C112" s="1030"/>
      <c r="D112" s="1057"/>
      <c r="E112" s="1031"/>
    </row>
    <row r="113" spans="1:5" s="1035" customFormat="1">
      <c r="A113" s="1030"/>
      <c r="B113" s="1037"/>
      <c r="C113" s="1030"/>
      <c r="D113" s="1031"/>
      <c r="E113" s="1031"/>
    </row>
    <row r="114" spans="1:5" s="1035" customFormat="1">
      <c r="A114" s="1044"/>
      <c r="B114" s="1032"/>
      <c r="C114" s="1030"/>
      <c r="D114" s="1057"/>
      <c r="E114" s="1031"/>
    </row>
    <row r="115" spans="1:5" s="1035" customFormat="1">
      <c r="A115" s="1030"/>
      <c r="B115" s="1037"/>
      <c r="C115" s="1030"/>
      <c r="D115" s="1031"/>
      <c r="E115" s="1031"/>
    </row>
    <row r="116" spans="1:5" s="1035" customFormat="1">
      <c r="A116" s="1044"/>
      <c r="B116" s="1032"/>
      <c r="C116" s="1030"/>
      <c r="D116" s="1057"/>
      <c r="E116" s="1031"/>
    </row>
    <row r="117" spans="1:5" s="1035" customFormat="1">
      <c r="A117" s="1030"/>
      <c r="B117" s="1037"/>
      <c r="C117" s="1030"/>
      <c r="D117" s="1031"/>
      <c r="E117" s="1031"/>
    </row>
    <row r="118" spans="1:5" s="1035" customFormat="1">
      <c r="A118" s="1044"/>
      <c r="B118" s="1032"/>
      <c r="C118" s="1030"/>
      <c r="D118" s="1057"/>
      <c r="E118" s="1031"/>
    </row>
    <row r="119" spans="1:5" s="1035" customFormat="1">
      <c r="A119" s="1030"/>
      <c r="B119" s="1037"/>
      <c r="C119" s="1030"/>
      <c r="D119" s="1031"/>
      <c r="E119" s="1031"/>
    </row>
    <row r="120" spans="1:5" s="1035" customFormat="1">
      <c r="A120" s="1044"/>
      <c r="B120" s="1032"/>
      <c r="C120" s="1030"/>
      <c r="D120" s="1057"/>
      <c r="E120" s="1031"/>
    </row>
    <row r="121" spans="1:5" s="1035" customFormat="1">
      <c r="A121" s="1030"/>
      <c r="B121" s="1037"/>
      <c r="C121" s="1030"/>
      <c r="D121" s="1031"/>
      <c r="E121" s="1031"/>
    </row>
    <row r="122" spans="1:5" s="1035" customFormat="1">
      <c r="A122" s="1044"/>
      <c r="B122" s="1032"/>
      <c r="C122" s="1030"/>
      <c r="D122" s="1057"/>
      <c r="E122" s="1031"/>
    </row>
    <row r="123" spans="1:5" s="1035" customFormat="1">
      <c r="A123" s="1044"/>
      <c r="B123" s="1037"/>
      <c r="C123" s="1030"/>
      <c r="D123" s="1031"/>
      <c r="E123" s="1031"/>
    </row>
    <row r="124" spans="1:5" s="1035" customFormat="1">
      <c r="A124" s="1044"/>
      <c r="B124" s="1032"/>
      <c r="C124" s="1030"/>
      <c r="D124" s="1057"/>
      <c r="E124" s="1031"/>
    </row>
    <row r="125" spans="1:5" s="1035" customFormat="1">
      <c r="A125" s="1044"/>
      <c r="B125" s="1037"/>
      <c r="C125" s="1030"/>
      <c r="D125" s="1031"/>
      <c r="E125" s="1031"/>
    </row>
    <row r="126" spans="1:5" s="1035" customFormat="1">
      <c r="A126" s="1044"/>
      <c r="B126" s="1032"/>
      <c r="C126" s="1030"/>
      <c r="D126" s="1057"/>
      <c r="E126" s="1031"/>
    </row>
    <row r="127" spans="1:5" s="1035" customFormat="1">
      <c r="A127" s="1030"/>
      <c r="B127" s="1037"/>
      <c r="C127" s="1030"/>
      <c r="D127" s="1031"/>
      <c r="E127" s="1031"/>
    </row>
    <row r="128" spans="1:5" s="1035" customFormat="1">
      <c r="A128" s="1044"/>
      <c r="B128" s="1032"/>
      <c r="C128" s="1030"/>
      <c r="D128" s="1057"/>
      <c r="E128" s="1031"/>
    </row>
    <row r="129" spans="1:6" s="1035" customFormat="1">
      <c r="A129" s="1030"/>
      <c r="B129" s="1037"/>
      <c r="C129" s="1030"/>
      <c r="D129" s="1031"/>
      <c r="E129" s="1031"/>
    </row>
    <row r="130" spans="1:6" s="1035" customFormat="1">
      <c r="A130" s="1044"/>
      <c r="B130" s="1032"/>
      <c r="C130" s="1030"/>
      <c r="D130" s="1057"/>
      <c r="E130" s="1057"/>
    </row>
    <row r="131" spans="1:6" s="1035" customFormat="1">
      <c r="A131" s="1044"/>
      <c r="B131" s="1033"/>
      <c r="D131" s="1034"/>
      <c r="E131" s="1034"/>
    </row>
    <row r="132" spans="1:6" s="1035" customFormat="1">
      <c r="B132" s="1033"/>
      <c r="D132" s="1031"/>
      <c r="E132" s="1034"/>
    </row>
    <row r="133" spans="1:6" s="1035" customFormat="1">
      <c r="B133" s="1033"/>
      <c r="D133" s="1031"/>
      <c r="E133" s="1031"/>
    </row>
    <row r="134" spans="1:6" s="1035" customFormat="1">
      <c r="B134" s="1033"/>
      <c r="D134" s="1031"/>
      <c r="E134" s="1034"/>
    </row>
    <row r="135" spans="1:6" s="1035" customFormat="1">
      <c r="A135" s="1044"/>
      <c r="B135" s="1090"/>
      <c r="D135" s="1071"/>
      <c r="E135" s="1071"/>
    </row>
    <row r="136" spans="1:6" s="1035" customFormat="1">
      <c r="A136" s="1077"/>
      <c r="B136" s="1078"/>
      <c r="C136" s="1077"/>
      <c r="D136" s="1097"/>
      <c r="E136" s="1031"/>
      <c r="F136" s="1076"/>
    </row>
    <row r="137" spans="1:6" s="1035" customFormat="1">
      <c r="A137" s="1044"/>
      <c r="B137" s="1090"/>
      <c r="D137" s="1071"/>
      <c r="E137" s="1031"/>
    </row>
    <row r="138" spans="1:6" s="1035" customFormat="1">
      <c r="A138" s="1077"/>
      <c r="B138" s="1078"/>
      <c r="C138" s="1077"/>
      <c r="D138" s="1097"/>
      <c r="E138" s="1031"/>
      <c r="F138" s="1076"/>
    </row>
    <row r="139" spans="1:6" s="1035" customFormat="1">
      <c r="A139" s="1044"/>
      <c r="B139" s="1090"/>
      <c r="D139" s="1071"/>
      <c r="E139" s="1031"/>
    </row>
    <row r="140" spans="1:6" s="1035" customFormat="1">
      <c r="A140" s="1077"/>
      <c r="B140" s="1078"/>
      <c r="C140" s="1077"/>
      <c r="D140" s="1097"/>
      <c r="E140" s="1031"/>
      <c r="F140" s="1076"/>
    </row>
    <row r="141" spans="1:6" s="1035" customFormat="1">
      <c r="A141" s="1044"/>
      <c r="B141" s="1090"/>
      <c r="D141" s="1071"/>
      <c r="E141" s="1031"/>
    </row>
    <row r="142" spans="1:6" s="1035" customFormat="1">
      <c r="A142" s="1077"/>
      <c r="B142" s="1078"/>
      <c r="C142" s="1077"/>
      <c r="D142" s="1097"/>
      <c r="E142" s="1031"/>
      <c r="F142" s="1076"/>
    </row>
    <row r="143" spans="1:6" s="1035" customFormat="1">
      <c r="A143" s="1044"/>
      <c r="B143" s="1090"/>
      <c r="D143" s="1071"/>
      <c r="E143" s="1031"/>
    </row>
    <row r="144" spans="1:6" s="1035" customFormat="1">
      <c r="A144" s="1077"/>
      <c r="B144" s="1078"/>
      <c r="C144" s="1077"/>
      <c r="D144" s="1097"/>
      <c r="E144" s="1031"/>
      <c r="F144" s="1076"/>
    </row>
    <row r="145" spans="1:6" s="1035" customFormat="1">
      <c r="A145" s="1044"/>
      <c r="B145" s="1090"/>
      <c r="D145" s="1071"/>
      <c r="E145" s="1031"/>
    </row>
    <row r="146" spans="1:6" s="1035" customFormat="1">
      <c r="A146" s="1077"/>
      <c r="B146" s="1078"/>
      <c r="C146" s="1077"/>
      <c r="D146" s="1097"/>
      <c r="E146" s="1031"/>
      <c r="F146" s="1076"/>
    </row>
    <row r="147" spans="1:6" s="1035" customFormat="1">
      <c r="A147" s="1044"/>
      <c r="B147" s="1090"/>
      <c r="D147" s="1071"/>
      <c r="E147" s="1031"/>
    </row>
    <row r="148" spans="1:6" s="1035" customFormat="1">
      <c r="A148" s="1077"/>
      <c r="B148" s="1078"/>
      <c r="C148" s="1077"/>
      <c r="D148" s="1097"/>
      <c r="E148" s="1031"/>
    </row>
    <row r="149" spans="1:6" s="1035" customFormat="1">
      <c r="A149" s="1044"/>
      <c r="B149" s="1090"/>
      <c r="D149" s="1071"/>
      <c r="E149" s="1031"/>
    </row>
    <row r="150" spans="1:6" s="1035" customFormat="1">
      <c r="A150" s="1077"/>
      <c r="B150" s="1078"/>
      <c r="C150" s="1077"/>
      <c r="D150" s="1097"/>
      <c r="E150" s="1031"/>
      <c r="F150" s="1076"/>
    </row>
    <row r="151" spans="1:6" s="1035" customFormat="1">
      <c r="A151" s="1044"/>
      <c r="B151" s="1090"/>
      <c r="D151" s="1071"/>
      <c r="E151" s="1031"/>
    </row>
    <row r="152" spans="1:6" s="1035" customFormat="1">
      <c r="A152" s="1077"/>
      <c r="B152" s="1078"/>
      <c r="C152" s="1077"/>
      <c r="D152" s="1097"/>
      <c r="E152" s="1031"/>
      <c r="F152" s="1083"/>
    </row>
    <row r="153" spans="1:6" s="1035" customFormat="1">
      <c r="A153" s="1044"/>
      <c r="B153" s="1090"/>
      <c r="D153" s="1071"/>
      <c r="E153" s="1031"/>
    </row>
    <row r="154" spans="1:6" s="1035" customFormat="1">
      <c r="A154" s="1077"/>
      <c r="B154" s="1078"/>
      <c r="C154" s="1077"/>
      <c r="D154" s="1097"/>
      <c r="E154" s="1031"/>
      <c r="F154" s="1083"/>
    </row>
    <row r="155" spans="1:6" s="1035" customFormat="1">
      <c r="A155" s="1044"/>
      <c r="B155" s="1090"/>
      <c r="D155" s="1071"/>
      <c r="E155" s="1031"/>
    </row>
    <row r="156" spans="1:6" s="1035" customFormat="1">
      <c r="A156" s="1077"/>
      <c r="B156" s="1078"/>
      <c r="C156" s="1077"/>
      <c r="D156" s="1097"/>
      <c r="E156" s="1031"/>
      <c r="F156" s="1083"/>
    </row>
    <row r="157" spans="1:6" s="1035" customFormat="1">
      <c r="A157" s="1044"/>
      <c r="B157" s="1089"/>
      <c r="C157" s="1085"/>
      <c r="D157" s="1100"/>
      <c r="E157" s="1100"/>
      <c r="F157" s="1083"/>
    </row>
    <row r="158" spans="1:6" s="1035" customFormat="1">
      <c r="A158" s="1044"/>
      <c r="B158" s="1089"/>
      <c r="C158" s="1088"/>
      <c r="D158" s="1097"/>
      <c r="E158" s="1097"/>
      <c r="F158" s="1083"/>
    </row>
    <row r="159" spans="1:6" s="1035" customFormat="1">
      <c r="A159" s="1044"/>
      <c r="B159" s="1089"/>
      <c r="C159" s="1085"/>
      <c r="D159" s="1100"/>
      <c r="E159" s="1100"/>
      <c r="F159" s="1083"/>
    </row>
    <row r="160" spans="1:6" s="1035" customFormat="1">
      <c r="A160" s="1077"/>
      <c r="B160" s="1078"/>
      <c r="C160" s="1077"/>
      <c r="D160" s="1097"/>
      <c r="E160" s="1031"/>
      <c r="F160" s="1083"/>
    </row>
    <row r="161" spans="1:6" s="1035" customFormat="1">
      <c r="A161" s="1044"/>
      <c r="B161" s="1032"/>
      <c r="C161" s="1030"/>
      <c r="D161" s="1057"/>
      <c r="E161" s="1057"/>
    </row>
    <row r="162" spans="1:6" s="1035" customFormat="1">
      <c r="B162" s="1033"/>
      <c r="D162" s="1031"/>
      <c r="E162" s="1034"/>
    </row>
    <row r="163" spans="1:6" s="1035" customFormat="1">
      <c r="B163" s="1033"/>
      <c r="D163" s="1031"/>
      <c r="E163" s="1034"/>
    </row>
    <row r="164" spans="1:6" s="1035" customFormat="1">
      <c r="B164" s="1033"/>
      <c r="D164" s="1071"/>
      <c r="E164" s="1034"/>
    </row>
    <row r="165" spans="1:6" s="1035" customFormat="1">
      <c r="B165" s="1033"/>
      <c r="D165" s="1071"/>
      <c r="E165" s="1034"/>
    </row>
    <row r="166" spans="1:6" s="1035" customFormat="1">
      <c r="A166" s="1082"/>
      <c r="B166" s="1081"/>
      <c r="C166" s="1074"/>
      <c r="D166" s="1098"/>
      <c r="E166" s="1034"/>
    </row>
    <row r="167" spans="1:6" s="1035" customFormat="1">
      <c r="A167" s="1044"/>
      <c r="B167" s="1080"/>
      <c r="C167" s="1074"/>
      <c r="D167" s="1098"/>
      <c r="E167" s="1034"/>
    </row>
    <row r="168" spans="1:6" s="1035" customFormat="1">
      <c r="A168" s="1077"/>
      <c r="B168" s="1078"/>
      <c r="C168" s="1077"/>
      <c r="D168" s="1097"/>
      <c r="E168" s="1031"/>
      <c r="F168" s="1076"/>
    </row>
    <row r="169" spans="1:6" s="1035" customFormat="1">
      <c r="A169" s="1044"/>
      <c r="B169" s="1080"/>
      <c r="C169" s="1074"/>
      <c r="D169" s="1098"/>
      <c r="E169" s="1034"/>
    </row>
    <row r="170" spans="1:6" s="1035" customFormat="1">
      <c r="A170" s="1077"/>
      <c r="B170" s="1078"/>
      <c r="C170" s="1077"/>
      <c r="D170" s="1097"/>
      <c r="E170" s="1031"/>
      <c r="F170" s="1076"/>
    </row>
    <row r="171" spans="1:6" s="1035" customFormat="1">
      <c r="A171" s="1044"/>
      <c r="B171" s="1099"/>
      <c r="C171" s="1074"/>
      <c r="D171" s="1098"/>
      <c r="E171" s="1034"/>
    </row>
    <row r="172" spans="1:6" s="1035" customFormat="1">
      <c r="A172" s="1077"/>
      <c r="B172" s="1078"/>
      <c r="C172" s="1077"/>
      <c r="D172" s="1097"/>
      <c r="E172" s="1031"/>
      <c r="F172" s="1076"/>
    </row>
    <row r="173" spans="1:6" s="1035" customFormat="1">
      <c r="A173" s="1044"/>
      <c r="B173" s="1075"/>
      <c r="C173" s="1074"/>
      <c r="D173" s="1098"/>
      <c r="E173" s="1034"/>
    </row>
    <row r="174" spans="1:6" s="1035" customFormat="1">
      <c r="A174" s="1077"/>
      <c r="B174" s="1078"/>
      <c r="C174" s="1077"/>
      <c r="D174" s="1097"/>
      <c r="E174" s="1031"/>
      <c r="F174" s="1076"/>
    </row>
    <row r="175" spans="1:6" s="1035" customFormat="1">
      <c r="A175" s="1044"/>
      <c r="B175" s="1099"/>
      <c r="C175" s="1074"/>
      <c r="D175" s="1098"/>
      <c r="E175" s="1034"/>
    </row>
    <row r="176" spans="1:6" s="1035" customFormat="1">
      <c r="A176" s="1077"/>
      <c r="B176" s="1078"/>
      <c r="C176" s="1077"/>
      <c r="D176" s="1097"/>
      <c r="E176" s="1031"/>
      <c r="F176" s="1076"/>
    </row>
    <row r="177" spans="1:6" s="1035" customFormat="1">
      <c r="A177" s="1044"/>
      <c r="B177" s="1075"/>
      <c r="C177" s="1074"/>
      <c r="D177" s="1098"/>
      <c r="E177" s="1034"/>
    </row>
    <row r="178" spans="1:6" s="1035" customFormat="1">
      <c r="A178" s="1077"/>
      <c r="B178" s="1078"/>
      <c r="C178" s="1077"/>
      <c r="D178" s="1097"/>
      <c r="E178" s="1031"/>
      <c r="F178" s="1076"/>
    </row>
    <row r="179" spans="1:6" s="1035" customFormat="1">
      <c r="A179" s="1044"/>
      <c r="B179" s="1075"/>
      <c r="C179" s="1074"/>
      <c r="D179" s="1098"/>
      <c r="E179" s="1034"/>
    </row>
    <row r="180" spans="1:6" s="1035" customFormat="1">
      <c r="A180" s="1077"/>
      <c r="B180" s="1078"/>
      <c r="C180" s="1077"/>
      <c r="D180" s="1097"/>
      <c r="E180" s="1031"/>
      <c r="F180" s="1076"/>
    </row>
    <row r="181" spans="1:6" s="1035" customFormat="1">
      <c r="B181" s="1033"/>
      <c r="D181" s="1071"/>
      <c r="E181" s="1034"/>
    </row>
    <row r="182" spans="1:6" s="1035" customFormat="1">
      <c r="A182" s="1082"/>
      <c r="B182" s="1081"/>
      <c r="C182" s="1074"/>
      <c r="D182" s="1098"/>
      <c r="E182" s="1034"/>
    </row>
    <row r="183" spans="1:6" s="1035" customFormat="1">
      <c r="A183" s="1044"/>
      <c r="B183" s="1080"/>
      <c r="C183" s="1074"/>
      <c r="D183" s="1098"/>
      <c r="E183" s="1034"/>
    </row>
    <row r="184" spans="1:6" s="1035" customFormat="1">
      <c r="A184" s="1077"/>
      <c r="B184" s="1078"/>
      <c r="C184" s="1077"/>
      <c r="D184" s="1097"/>
      <c r="E184" s="1031"/>
      <c r="F184" s="1076"/>
    </row>
    <row r="185" spans="1:6" s="1035" customFormat="1">
      <c r="A185" s="1044"/>
      <c r="B185" s="1099"/>
      <c r="C185" s="1074"/>
      <c r="D185" s="1098"/>
      <c r="E185" s="1057"/>
    </row>
    <row r="186" spans="1:6" s="1035" customFormat="1">
      <c r="A186" s="1077"/>
      <c r="B186" s="1078"/>
      <c r="C186" s="1077"/>
      <c r="D186" s="1097"/>
      <c r="E186" s="1031"/>
      <c r="F186" s="1076"/>
    </row>
    <row r="187" spans="1:6" s="1035" customFormat="1">
      <c r="A187" s="1044"/>
      <c r="B187" s="1075"/>
      <c r="C187" s="1074"/>
      <c r="D187" s="1098"/>
      <c r="E187" s="1031"/>
    </row>
    <row r="188" spans="1:6" s="1035" customFormat="1">
      <c r="A188" s="1077"/>
      <c r="B188" s="1078"/>
      <c r="C188" s="1077"/>
      <c r="D188" s="1097"/>
      <c r="E188" s="1031"/>
      <c r="F188" s="1076"/>
    </row>
    <row r="189" spans="1:6" s="1035" customFormat="1">
      <c r="A189" s="1044"/>
      <c r="B189" s="1099"/>
      <c r="C189" s="1074"/>
      <c r="D189" s="1098"/>
      <c r="E189" s="1057"/>
    </row>
    <row r="190" spans="1:6" s="1035" customFormat="1">
      <c r="A190" s="1077"/>
      <c r="B190" s="1078"/>
      <c r="C190" s="1077"/>
      <c r="D190" s="1097"/>
      <c r="E190" s="1031"/>
      <c r="F190" s="1076"/>
    </row>
    <row r="191" spans="1:6" s="1035" customFormat="1">
      <c r="A191" s="1044"/>
      <c r="B191" s="1075"/>
      <c r="C191" s="1074"/>
      <c r="D191" s="1098"/>
      <c r="E191" s="1031"/>
    </row>
    <row r="192" spans="1:6" s="1035" customFormat="1">
      <c r="A192" s="1077"/>
      <c r="B192" s="1078"/>
      <c r="C192" s="1077"/>
      <c r="D192" s="1097"/>
      <c r="E192" s="1031"/>
      <c r="F192" s="1076"/>
    </row>
    <row r="193" spans="1:5" s="1035" customFormat="1">
      <c r="A193" s="1044"/>
      <c r="B193" s="1075"/>
      <c r="C193" s="1074"/>
      <c r="D193" s="1098"/>
      <c r="E193" s="1031"/>
    </row>
    <row r="194" spans="1:5" s="1035" customFormat="1">
      <c r="A194" s="1044"/>
      <c r="B194" s="1037"/>
      <c r="C194" s="1032"/>
      <c r="D194" s="1097"/>
      <c r="E194" s="1031"/>
    </row>
    <row r="195" spans="1:5" s="1035" customFormat="1">
      <c r="A195" s="1030"/>
      <c r="B195" s="1032"/>
      <c r="C195" s="1030"/>
      <c r="D195" s="1057"/>
      <c r="E195" s="1057"/>
    </row>
    <row r="196" spans="1:5" s="1035" customFormat="1">
      <c r="B196" s="1033"/>
      <c r="D196" s="1071"/>
      <c r="E196" s="1034"/>
    </row>
    <row r="197" spans="1:5" s="1035" customFormat="1">
      <c r="B197" s="1033"/>
      <c r="D197" s="1031"/>
      <c r="E197" s="1034"/>
    </row>
    <row r="198" spans="1:5" s="1035" customFormat="1">
      <c r="B198" s="1033"/>
      <c r="D198" s="1031"/>
      <c r="E198" s="1034"/>
    </row>
    <row r="200" spans="1:5">
      <c r="A200" s="1044"/>
    </row>
    <row r="201" spans="1:5">
      <c r="B201" s="1037"/>
    </row>
    <row r="202" spans="1:5">
      <c r="A202" s="1044"/>
    </row>
    <row r="203" spans="1:5">
      <c r="B203" s="1037"/>
    </row>
    <row r="204" spans="1:5">
      <c r="A204" s="1044"/>
    </row>
    <row r="205" spans="1:5">
      <c r="B205" s="1037"/>
    </row>
    <row r="206" spans="1:5">
      <c r="A206" s="1044"/>
    </row>
    <row r="207" spans="1:5">
      <c r="B207" s="1037"/>
    </row>
    <row r="208" spans="1:5">
      <c r="A208" s="1044"/>
    </row>
    <row r="209" spans="1:5">
      <c r="B209" s="1037"/>
    </row>
    <row r="210" spans="1:5">
      <c r="A210" s="1044"/>
    </row>
    <row r="211" spans="1:5">
      <c r="B211" s="1037"/>
    </row>
    <row r="212" spans="1:5">
      <c r="B212" s="1037"/>
    </row>
    <row r="213" spans="1:5">
      <c r="A213" s="1044"/>
      <c r="B213" s="1053"/>
    </row>
    <row r="214" spans="1:5">
      <c r="A214" s="1044"/>
      <c r="B214" s="1042"/>
      <c r="C214" s="1041"/>
      <c r="D214" s="1038"/>
      <c r="E214" s="1038"/>
    </row>
    <row r="215" spans="1:5">
      <c r="B215" s="1037"/>
      <c r="E215" s="1038"/>
    </row>
    <row r="216" spans="1:5">
      <c r="A216" s="1044"/>
      <c r="B216" s="1042"/>
      <c r="C216" s="1041"/>
      <c r="D216" s="1038"/>
      <c r="E216" s="1038"/>
    </row>
    <row r="217" spans="1:5">
      <c r="B217" s="1037"/>
      <c r="E217" s="1038"/>
    </row>
    <row r="218" spans="1:5">
      <c r="B218" s="1037"/>
    </row>
    <row r="219" spans="1:5">
      <c r="A219" s="1044"/>
      <c r="B219" s="1053"/>
    </row>
    <row r="220" spans="1:5">
      <c r="A220" s="1044"/>
      <c r="B220" s="1042"/>
      <c r="C220" s="1041"/>
      <c r="D220" s="1038"/>
      <c r="E220" s="1038"/>
    </row>
    <row r="221" spans="1:5">
      <c r="B221" s="1037"/>
      <c r="E221" s="1038"/>
    </row>
    <row r="222" spans="1:5">
      <c r="A222" s="1044"/>
      <c r="B222" s="1042"/>
      <c r="C222" s="1041"/>
      <c r="D222" s="1038"/>
      <c r="E222" s="1038"/>
    </row>
    <row r="223" spans="1:5">
      <c r="B223" s="1037"/>
      <c r="E223" s="1038"/>
    </row>
    <row r="224" spans="1:5">
      <c r="A224" s="1044"/>
      <c r="B224" s="1042"/>
      <c r="C224" s="1041"/>
      <c r="D224" s="1038"/>
      <c r="E224" s="1038"/>
    </row>
    <row r="225" spans="1:5">
      <c r="B225" s="1037"/>
      <c r="E225" s="1038"/>
    </row>
    <row r="226" spans="1:5">
      <c r="B226" s="1037"/>
      <c r="E226" s="1038"/>
    </row>
    <row r="227" spans="1:5">
      <c r="A227" s="1044"/>
      <c r="B227" s="1053"/>
    </row>
    <row r="228" spans="1:5">
      <c r="A228" s="1044"/>
      <c r="B228" s="1042"/>
      <c r="C228" s="1041"/>
      <c r="D228" s="1038"/>
      <c r="E228" s="1038"/>
    </row>
    <row r="229" spans="1:5">
      <c r="B229" s="1037"/>
      <c r="E229" s="1038"/>
    </row>
    <row r="230" spans="1:5">
      <c r="B230" s="1037"/>
      <c r="E230" s="1038"/>
    </row>
    <row r="231" spans="1:5">
      <c r="A231" s="1044"/>
      <c r="B231" s="1053"/>
    </row>
    <row r="232" spans="1:5">
      <c r="A232" s="1044"/>
      <c r="B232" s="1042"/>
      <c r="C232" s="1041"/>
      <c r="D232" s="1038"/>
      <c r="E232" s="1038"/>
    </row>
    <row r="233" spans="1:5">
      <c r="B233" s="1037"/>
      <c r="E233" s="1038"/>
    </row>
    <row r="234" spans="1:5">
      <c r="B234" s="1037"/>
    </row>
    <row r="235" spans="1:5" s="1035" customFormat="1">
      <c r="B235" s="1033"/>
      <c r="D235" s="1034"/>
      <c r="E235" s="1034"/>
    </row>
    <row r="237" spans="1:5">
      <c r="B237" s="1033"/>
    </row>
    <row r="260" spans="2:5">
      <c r="B260" s="1033"/>
      <c r="C260" s="1035"/>
      <c r="D260" s="1034"/>
      <c r="E260" s="1034"/>
    </row>
    <row r="262" spans="2:5">
      <c r="B262" s="1033"/>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86/2022&amp;RSESTRSKI KLIC</oddHeader>
    <oddFooter>&amp;RStran &amp;P od &amp;N</oddFooter>
  </headerFooter>
  <rowBreaks count="2" manualBreakCount="2">
    <brk id="15" max="4" man="1"/>
    <brk id="3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C77B2-B938-463A-BD06-FBE5C8E7A4A2}">
  <sheetPr>
    <tabColor rgb="FFFF0000"/>
  </sheetPr>
  <dimension ref="A1:E88"/>
  <sheetViews>
    <sheetView view="pageBreakPreview" zoomScale="115" zoomScaleNormal="100" zoomScaleSheetLayoutView="115" workbookViewId="0">
      <pane ySplit="3" topLeftCell="A4" activePane="bottomLeft" state="frozen"/>
      <selection activeCell="K26" sqref="K26"/>
      <selection pane="bottomLeft" activeCell="D5" sqref="D5:D17"/>
    </sheetView>
  </sheetViews>
  <sheetFormatPr defaultRowHeight="12.75"/>
  <cols>
    <col min="1" max="1" width="4.85546875" style="1030" bestFit="1" customWidth="1"/>
    <col min="2" max="2" width="78.7109375" style="1032" customWidth="1"/>
    <col min="3" max="3" width="8.5703125" style="1049" customWidth="1"/>
    <col min="4" max="4" width="13.28515625" style="1048" customWidth="1"/>
    <col min="5" max="5" width="18.7109375" style="1048" customWidth="1"/>
    <col min="6" max="16384" width="9.140625" style="1030"/>
  </cols>
  <sheetData>
    <row r="1" spans="1:5" ht="20.100000000000001" customHeight="1">
      <c r="A1" s="1035" t="s">
        <v>1547</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s="1035" customFormat="1" ht="200.1" customHeight="1">
      <c r="A5" s="1036" t="s">
        <v>1216</v>
      </c>
      <c r="B5" s="1032" t="s">
        <v>1548</v>
      </c>
      <c r="C5" s="1049"/>
      <c r="D5" s="1056"/>
      <c r="E5" s="1056"/>
    </row>
    <row r="6" spans="1:5" s="1035" customFormat="1" ht="20.100000000000001" customHeight="1">
      <c r="B6" s="1037" t="s">
        <v>657</v>
      </c>
      <c r="C6" s="1049">
        <v>1</v>
      </c>
      <c r="D6" s="1048"/>
      <c r="E6" s="1048">
        <f>C6*D6</f>
        <v>0</v>
      </c>
    </row>
    <row r="7" spans="1:5" s="1035" customFormat="1" ht="20.100000000000001" customHeight="1">
      <c r="A7" s="1068"/>
      <c r="B7" s="1102"/>
      <c r="C7" s="1051"/>
      <c r="D7" s="1054"/>
      <c r="E7" s="1110"/>
    </row>
    <row r="8" spans="1:5" s="1035" customFormat="1" ht="50.1" customHeight="1">
      <c r="A8" s="1036" t="s">
        <v>1218</v>
      </c>
      <c r="B8" s="1032" t="s">
        <v>1549</v>
      </c>
      <c r="C8" s="1049"/>
      <c r="D8" s="1056"/>
      <c r="E8" s="1056"/>
    </row>
    <row r="9" spans="1:5" s="1035" customFormat="1" ht="20.100000000000001" customHeight="1">
      <c r="B9" s="1037" t="s">
        <v>657</v>
      </c>
      <c r="C9" s="1049">
        <v>3</v>
      </c>
      <c r="D9" s="1048"/>
      <c r="E9" s="1048">
        <f>C9*D9</f>
        <v>0</v>
      </c>
    </row>
    <row r="10" spans="1:5" s="1035" customFormat="1" ht="20.100000000000001" customHeight="1">
      <c r="B10" s="1033"/>
      <c r="C10" s="1051"/>
      <c r="D10" s="1054"/>
      <c r="E10" s="1110"/>
    </row>
    <row r="11" spans="1:5" s="1035" customFormat="1" ht="80.099999999999994" customHeight="1">
      <c r="A11" s="1036" t="s">
        <v>1219</v>
      </c>
      <c r="B11" s="1032" t="s">
        <v>1550</v>
      </c>
      <c r="C11" s="1049"/>
      <c r="D11" s="1056"/>
      <c r="E11" s="1056"/>
    </row>
    <row r="12" spans="1:5" s="1035" customFormat="1" ht="20.100000000000001" customHeight="1">
      <c r="A12" s="1044"/>
      <c r="B12" s="1037" t="s">
        <v>657</v>
      </c>
      <c r="C12" s="1049">
        <v>1</v>
      </c>
      <c r="D12" s="1048"/>
      <c r="E12" s="1048">
        <f>C12*D12</f>
        <v>0</v>
      </c>
    </row>
    <row r="13" spans="1:5" s="1035" customFormat="1" ht="20.100000000000001" customHeight="1">
      <c r="A13" s="1044"/>
      <c r="B13" s="1037"/>
      <c r="C13" s="1049"/>
      <c r="D13" s="1048"/>
      <c r="E13" s="1048"/>
    </row>
    <row r="14" spans="1:5" s="1035" customFormat="1" ht="50.1" customHeight="1">
      <c r="A14" s="1036" t="s">
        <v>1221</v>
      </c>
      <c r="B14" s="1032" t="s">
        <v>1551</v>
      </c>
      <c r="C14" s="1049"/>
      <c r="D14" s="1056"/>
      <c r="E14" s="1056"/>
    </row>
    <row r="15" spans="1:5" s="1035" customFormat="1" ht="20.100000000000001" customHeight="1">
      <c r="B15" s="1037" t="s">
        <v>657</v>
      </c>
      <c r="C15" s="1049">
        <v>1</v>
      </c>
      <c r="D15" s="1048"/>
      <c r="E15" s="1048">
        <f>C15*D15</f>
        <v>0</v>
      </c>
    </row>
    <row r="16" spans="1:5" s="1035" customFormat="1" ht="20.100000000000001" customHeight="1">
      <c r="B16" s="1037"/>
      <c r="C16" s="1049"/>
      <c r="D16" s="1048"/>
      <c r="E16" s="1048"/>
    </row>
    <row r="17" spans="1:5" s="1035" customFormat="1" ht="80.099999999999994" customHeight="1">
      <c r="A17" s="1036" t="s">
        <v>1223</v>
      </c>
      <c r="B17" s="1032" t="s">
        <v>1552</v>
      </c>
      <c r="C17" s="1049"/>
      <c r="D17" s="1056"/>
      <c r="E17" s="1056"/>
    </row>
    <row r="18" spans="1:5" s="1035" customFormat="1" ht="20.100000000000001" customHeight="1">
      <c r="A18" s="1044"/>
      <c r="B18" s="1037" t="s">
        <v>657</v>
      </c>
      <c r="C18" s="1049">
        <v>3</v>
      </c>
      <c r="D18" s="1048"/>
      <c r="E18" s="1048">
        <f>C18*D18</f>
        <v>0</v>
      </c>
    </row>
    <row r="19" spans="1:5" s="1035" customFormat="1" ht="20.100000000000001" customHeight="1">
      <c r="A19" s="1044"/>
      <c r="B19" s="1037"/>
      <c r="C19" s="1049"/>
      <c r="D19" s="1048"/>
      <c r="E19" s="1048"/>
    </row>
    <row r="20" spans="1:5" s="1035" customFormat="1" ht="20.100000000000001" customHeight="1">
      <c r="A20" s="1036" t="s">
        <v>1225</v>
      </c>
      <c r="B20" s="1032" t="s">
        <v>1553</v>
      </c>
      <c r="C20" s="1049"/>
      <c r="D20" s="1056"/>
      <c r="E20" s="1056"/>
    </row>
    <row r="21" spans="1:5" s="1035" customFormat="1" ht="20.100000000000001" customHeight="1">
      <c r="A21" s="1030"/>
      <c r="B21" s="1037" t="s">
        <v>657</v>
      </c>
      <c r="C21" s="1049">
        <v>8</v>
      </c>
      <c r="D21" s="1048"/>
      <c r="E21" s="1048">
        <f>C21*D21</f>
        <v>0</v>
      </c>
    </row>
    <row r="22" spans="1:5" s="1035" customFormat="1" ht="20.100000000000001" customHeight="1">
      <c r="A22" s="1044"/>
      <c r="B22" s="1037"/>
      <c r="C22" s="1049"/>
      <c r="D22" s="1048"/>
      <c r="E22" s="1048"/>
    </row>
    <row r="23" spans="1:5" s="1035" customFormat="1" ht="80.099999999999994" customHeight="1">
      <c r="A23" s="1036" t="s">
        <v>1227</v>
      </c>
      <c r="B23" s="1032" t="s">
        <v>1554</v>
      </c>
      <c r="C23" s="1049"/>
      <c r="D23" s="1056"/>
      <c r="E23" s="1056"/>
    </row>
    <row r="24" spans="1:5" s="1035" customFormat="1" ht="20.100000000000001" customHeight="1">
      <c r="A24" s="1030"/>
      <c r="B24" s="1037" t="s">
        <v>657</v>
      </c>
      <c r="C24" s="1049">
        <v>2</v>
      </c>
      <c r="D24" s="1048"/>
      <c r="E24" s="1048">
        <f>C24*D24</f>
        <v>0</v>
      </c>
    </row>
    <row r="25" spans="1:5" s="1035" customFormat="1" ht="20.100000000000001" customHeight="1">
      <c r="A25" s="1030"/>
      <c r="B25" s="1037"/>
      <c r="C25" s="1049"/>
      <c r="D25" s="1048"/>
      <c r="E25" s="1048"/>
    </row>
    <row r="26" spans="1:5" s="1035" customFormat="1" ht="50.1" customHeight="1">
      <c r="A26" s="1036" t="s">
        <v>1229</v>
      </c>
      <c r="B26" s="1032" t="s">
        <v>1555</v>
      </c>
      <c r="C26" s="1049"/>
      <c r="D26" s="1056"/>
      <c r="E26" s="1056"/>
    </row>
    <row r="27" spans="1:5" s="1035" customFormat="1" ht="20.100000000000001" customHeight="1">
      <c r="B27" s="1037" t="s">
        <v>657</v>
      </c>
      <c r="C27" s="1049">
        <v>1</v>
      </c>
      <c r="D27" s="1048"/>
      <c r="E27" s="1048">
        <f>C27*D27</f>
        <v>0</v>
      </c>
    </row>
    <row r="28" spans="1:5" s="1035" customFormat="1" ht="20.100000000000001" customHeight="1">
      <c r="B28" s="1037"/>
      <c r="C28" s="1049"/>
      <c r="D28" s="1048"/>
      <c r="E28" s="1048"/>
    </row>
    <row r="29" spans="1:5" s="1035" customFormat="1" ht="50.1" customHeight="1">
      <c r="A29" s="1036" t="s">
        <v>1231</v>
      </c>
      <c r="B29" s="1032" t="s">
        <v>1556</v>
      </c>
      <c r="C29" s="1049"/>
      <c r="D29" s="1056"/>
      <c r="E29" s="1056"/>
    </row>
    <row r="30" spans="1:5" s="1035" customFormat="1" ht="20.100000000000001" customHeight="1">
      <c r="B30" s="1037" t="s">
        <v>657</v>
      </c>
      <c r="C30" s="1049">
        <v>404</v>
      </c>
      <c r="D30" s="1048"/>
      <c r="E30" s="1048">
        <f>C30*D30</f>
        <v>0</v>
      </c>
    </row>
    <row r="31" spans="1:5" s="1035" customFormat="1" ht="20.100000000000001" customHeight="1">
      <c r="B31" s="1037"/>
      <c r="C31" s="1049"/>
      <c r="D31" s="1048"/>
      <c r="E31" s="1048"/>
    </row>
    <row r="32" spans="1:5" s="1035" customFormat="1" ht="50.1" customHeight="1">
      <c r="A32" s="1036" t="s">
        <v>1233</v>
      </c>
      <c r="B32" s="1032" t="s">
        <v>1557</v>
      </c>
      <c r="C32" s="1049"/>
      <c r="D32" s="1056"/>
      <c r="E32" s="1056"/>
    </row>
    <row r="33" spans="1:5" s="1035" customFormat="1" ht="20.100000000000001" customHeight="1">
      <c r="B33" s="1037" t="s">
        <v>657</v>
      </c>
      <c r="C33" s="1049">
        <v>212</v>
      </c>
      <c r="D33" s="1048"/>
      <c r="E33" s="1048">
        <f>C33*D33</f>
        <v>0</v>
      </c>
    </row>
    <row r="34" spans="1:5" s="1035" customFormat="1" ht="20.100000000000001" customHeight="1">
      <c r="B34" s="1037"/>
      <c r="C34" s="1049"/>
      <c r="D34" s="1048"/>
      <c r="E34" s="1048"/>
    </row>
    <row r="35" spans="1:5" s="1035" customFormat="1" ht="99.95" customHeight="1">
      <c r="A35" s="1036" t="s">
        <v>1236</v>
      </c>
      <c r="B35" s="1032" t="s">
        <v>1558</v>
      </c>
      <c r="C35" s="1049"/>
      <c r="D35" s="1056"/>
      <c r="E35" s="1056"/>
    </row>
    <row r="36" spans="1:5" s="1035" customFormat="1" ht="20.100000000000001" customHeight="1">
      <c r="A36" s="1030"/>
      <c r="B36" s="1037" t="s">
        <v>657</v>
      </c>
      <c r="C36" s="1049">
        <v>396</v>
      </c>
      <c r="D36" s="1048"/>
      <c r="E36" s="1048">
        <f>C36*D36</f>
        <v>0</v>
      </c>
    </row>
    <row r="37" spans="1:5" s="1035" customFormat="1" ht="20.100000000000001" customHeight="1">
      <c r="A37" s="1044"/>
      <c r="B37" s="1037"/>
      <c r="C37" s="1049"/>
      <c r="D37" s="1048"/>
      <c r="E37" s="1048"/>
    </row>
    <row r="38" spans="1:5" s="1035" customFormat="1" ht="120" customHeight="1">
      <c r="A38" s="1036" t="s">
        <v>1238</v>
      </c>
      <c r="B38" s="1032" t="s">
        <v>1559</v>
      </c>
      <c r="C38" s="1049"/>
      <c r="D38" s="1056"/>
      <c r="E38" s="1056"/>
    </row>
    <row r="39" spans="1:5" s="1035" customFormat="1" ht="20.100000000000001" customHeight="1">
      <c r="A39" s="1030"/>
      <c r="B39" s="1037" t="s">
        <v>657</v>
      </c>
      <c r="C39" s="1049">
        <v>8</v>
      </c>
      <c r="D39" s="1048"/>
      <c r="E39" s="1048">
        <f>C39*D39</f>
        <v>0</v>
      </c>
    </row>
    <row r="40" spans="1:5" s="1035" customFormat="1" ht="20.100000000000001" customHeight="1">
      <c r="B40" s="1037"/>
      <c r="C40" s="1049"/>
      <c r="D40" s="1048"/>
      <c r="E40" s="1048"/>
    </row>
    <row r="41" spans="1:5" s="1035" customFormat="1" ht="99.95" customHeight="1">
      <c r="A41" s="1036" t="s">
        <v>1264</v>
      </c>
      <c r="B41" s="1032" t="s">
        <v>1560</v>
      </c>
      <c r="C41" s="1049"/>
      <c r="D41" s="1056"/>
      <c r="E41" s="1056"/>
    </row>
    <row r="42" spans="1:5" s="1035" customFormat="1" ht="20.100000000000001" customHeight="1">
      <c r="B42" s="1037" t="s">
        <v>657</v>
      </c>
      <c r="C42" s="1049">
        <v>42</v>
      </c>
      <c r="D42" s="1048"/>
      <c r="E42" s="1048">
        <f>C42*D42</f>
        <v>0</v>
      </c>
    </row>
    <row r="43" spans="1:5" s="1035" customFormat="1" ht="20.100000000000001" customHeight="1">
      <c r="A43" s="1030"/>
      <c r="B43" s="1037"/>
      <c r="C43" s="1049"/>
      <c r="D43" s="1048"/>
      <c r="E43" s="1048"/>
    </row>
    <row r="44" spans="1:5" s="1035" customFormat="1" ht="50.1" customHeight="1">
      <c r="A44" s="1036" t="s">
        <v>1267</v>
      </c>
      <c r="B44" s="1032" t="s">
        <v>1561</v>
      </c>
      <c r="C44" s="1049"/>
      <c r="D44" s="1056"/>
      <c r="E44" s="1056"/>
    </row>
    <row r="45" spans="1:5" s="1035" customFormat="1" ht="20.100000000000001" customHeight="1">
      <c r="A45" s="1068"/>
      <c r="B45" s="1037" t="s">
        <v>657</v>
      </c>
      <c r="C45" s="1049">
        <v>42</v>
      </c>
      <c r="D45" s="1048"/>
      <c r="E45" s="1048">
        <f>C45*D45</f>
        <v>0</v>
      </c>
    </row>
    <row r="46" spans="1:5" s="1035" customFormat="1" ht="20.100000000000001" customHeight="1">
      <c r="A46" s="1068"/>
      <c r="B46" s="1037"/>
      <c r="C46" s="1049"/>
      <c r="D46" s="1048"/>
      <c r="E46" s="1048"/>
    </row>
    <row r="47" spans="1:5" s="1035" customFormat="1" ht="50.1" customHeight="1">
      <c r="A47" s="1036" t="s">
        <v>1269</v>
      </c>
      <c r="B47" s="1032" t="s">
        <v>1562</v>
      </c>
      <c r="C47" s="1049"/>
      <c r="D47" s="1056"/>
      <c r="E47" s="1056"/>
    </row>
    <row r="48" spans="1:5" s="1035" customFormat="1" ht="20.100000000000001" customHeight="1">
      <c r="A48" s="1030"/>
      <c r="B48" s="1037" t="s">
        <v>657</v>
      </c>
      <c r="C48" s="1049">
        <v>22</v>
      </c>
      <c r="D48" s="1048"/>
      <c r="E48" s="1048">
        <f>C48*D48</f>
        <v>0</v>
      </c>
    </row>
    <row r="49" spans="1:5" s="1035" customFormat="1" ht="20.100000000000001" customHeight="1">
      <c r="A49" s="1030"/>
      <c r="B49" s="1037"/>
      <c r="C49" s="1049"/>
      <c r="D49" s="1048"/>
      <c r="E49" s="1048"/>
    </row>
    <row r="50" spans="1:5" s="1035" customFormat="1" ht="120" customHeight="1">
      <c r="A50" s="1036" t="s">
        <v>1271</v>
      </c>
      <c r="B50" s="1032" t="s">
        <v>1563</v>
      </c>
      <c r="C50" s="1049"/>
      <c r="D50" s="1056"/>
      <c r="E50" s="1056"/>
    </row>
    <row r="51" spans="1:5" s="1035" customFormat="1" ht="20.100000000000001" customHeight="1">
      <c r="B51" s="1037" t="s">
        <v>657</v>
      </c>
      <c r="C51" s="1049">
        <v>40</v>
      </c>
      <c r="D51" s="1048"/>
      <c r="E51" s="1048">
        <f>C51*D51</f>
        <v>0</v>
      </c>
    </row>
    <row r="52" spans="1:5" s="1035" customFormat="1" ht="20.100000000000001" customHeight="1">
      <c r="B52" s="1037"/>
      <c r="C52" s="1049"/>
      <c r="D52" s="1048"/>
      <c r="E52" s="1048"/>
    </row>
    <row r="53" spans="1:5" s="1035" customFormat="1" ht="120" customHeight="1">
      <c r="A53" s="1036" t="s">
        <v>1273</v>
      </c>
      <c r="B53" s="1032" t="s">
        <v>1564</v>
      </c>
      <c r="C53" s="1049"/>
      <c r="D53" s="1056"/>
      <c r="E53" s="1056"/>
    </row>
    <row r="54" spans="1:5" s="1035" customFormat="1" ht="20.100000000000001" customHeight="1">
      <c r="A54" s="1030"/>
      <c r="B54" s="1037" t="s">
        <v>657</v>
      </c>
      <c r="C54" s="1049">
        <v>26</v>
      </c>
      <c r="D54" s="1048"/>
      <c r="E54" s="1048">
        <f>C54*D54</f>
        <v>0</v>
      </c>
    </row>
    <row r="55" spans="1:5" s="1035" customFormat="1" ht="20.100000000000001" customHeight="1">
      <c r="A55" s="1030"/>
      <c r="B55" s="1037"/>
      <c r="C55" s="1049"/>
      <c r="D55" s="1048"/>
      <c r="E55" s="1048"/>
    </row>
    <row r="56" spans="1:5" s="1035" customFormat="1" ht="50.1" customHeight="1">
      <c r="A56" s="1036" t="s">
        <v>1274</v>
      </c>
      <c r="B56" s="1032" t="s">
        <v>1565</v>
      </c>
      <c r="C56" s="1049"/>
      <c r="D56" s="1056"/>
      <c r="E56" s="1056"/>
    </row>
    <row r="57" spans="1:5" s="1035" customFormat="1" ht="20.100000000000001" customHeight="1">
      <c r="B57" s="1037" t="s">
        <v>657</v>
      </c>
      <c r="C57" s="1049">
        <v>66</v>
      </c>
      <c r="D57" s="1048"/>
      <c r="E57" s="1048">
        <f>C57*D57</f>
        <v>0</v>
      </c>
    </row>
    <row r="58" spans="1:5" s="1035" customFormat="1" ht="20.100000000000001" customHeight="1">
      <c r="A58" s="1044"/>
      <c r="B58" s="1037"/>
      <c r="C58" s="1049"/>
      <c r="D58" s="1048"/>
      <c r="E58" s="1048"/>
    </row>
    <row r="59" spans="1:5" s="1035" customFormat="1" ht="50.1" customHeight="1">
      <c r="A59" s="1036" t="s">
        <v>1276</v>
      </c>
      <c r="B59" s="1032" t="s">
        <v>1566</v>
      </c>
      <c r="C59" s="1049"/>
      <c r="D59" s="1056"/>
      <c r="E59" s="1056"/>
    </row>
    <row r="60" spans="1:5" s="1035" customFormat="1" ht="20.100000000000001" customHeight="1">
      <c r="A60" s="1030"/>
      <c r="B60" s="1037" t="s">
        <v>657</v>
      </c>
      <c r="C60" s="1049">
        <v>8</v>
      </c>
      <c r="D60" s="1048"/>
      <c r="E60" s="1048">
        <f>C60*D60</f>
        <v>0</v>
      </c>
    </row>
    <row r="61" spans="1:5" s="1035" customFormat="1" ht="20.100000000000001" customHeight="1">
      <c r="A61" s="1030"/>
      <c r="B61" s="1037"/>
      <c r="C61" s="1049"/>
      <c r="D61" s="1048"/>
      <c r="E61" s="1048"/>
    </row>
    <row r="62" spans="1:5" s="1035" customFormat="1" ht="50.1" customHeight="1">
      <c r="A62" s="1036" t="s">
        <v>1278</v>
      </c>
      <c r="B62" s="1032" t="s">
        <v>1567</v>
      </c>
      <c r="C62" s="1049"/>
      <c r="D62" s="1056"/>
      <c r="E62" s="1056"/>
    </row>
    <row r="63" spans="1:5" s="1035" customFormat="1" ht="20.100000000000001" customHeight="1">
      <c r="B63" s="1037" t="s">
        <v>657</v>
      </c>
      <c r="C63" s="1049">
        <v>8</v>
      </c>
      <c r="D63" s="1048"/>
      <c r="E63" s="1048">
        <f>C63*D63</f>
        <v>0</v>
      </c>
    </row>
    <row r="64" spans="1:5" s="1035" customFormat="1" ht="20.100000000000001" customHeight="1">
      <c r="B64" s="1037"/>
      <c r="C64" s="1049"/>
      <c r="D64" s="1048"/>
      <c r="E64" s="1048"/>
    </row>
    <row r="65" spans="1:5" s="1035" customFormat="1" ht="50.1" customHeight="1">
      <c r="A65" s="1036" t="s">
        <v>1280</v>
      </c>
      <c r="B65" s="1032" t="s">
        <v>1568</v>
      </c>
      <c r="C65" s="1049"/>
      <c r="D65" s="1056"/>
      <c r="E65" s="1056"/>
    </row>
    <row r="66" spans="1:5" s="1035" customFormat="1" ht="20.100000000000001" customHeight="1">
      <c r="B66" s="1037" t="s">
        <v>657</v>
      </c>
      <c r="C66" s="1049">
        <v>14</v>
      </c>
      <c r="D66" s="1048"/>
      <c r="E66" s="1048">
        <f>C66*D66</f>
        <v>0</v>
      </c>
    </row>
    <row r="67" spans="1:5" s="1035" customFormat="1" ht="20.100000000000001" customHeight="1">
      <c r="A67" s="1044"/>
      <c r="B67" s="1037"/>
      <c r="C67" s="1049"/>
      <c r="D67" s="1048"/>
      <c r="E67" s="1048"/>
    </row>
    <row r="68" spans="1:5" s="1035" customFormat="1" ht="20.100000000000001" customHeight="1">
      <c r="A68" s="1036" t="s">
        <v>1282</v>
      </c>
      <c r="B68" s="1032" t="s">
        <v>1569</v>
      </c>
      <c r="C68" s="1049"/>
      <c r="D68" s="1056"/>
      <c r="E68" s="1056"/>
    </row>
    <row r="69" spans="1:5" s="1035" customFormat="1" ht="20.100000000000001" customHeight="1">
      <c r="A69" s="1030"/>
      <c r="B69" s="1037" t="s">
        <v>657</v>
      </c>
      <c r="C69" s="1049">
        <v>14</v>
      </c>
      <c r="D69" s="1048"/>
      <c r="E69" s="1048">
        <f>C69*D69</f>
        <v>0</v>
      </c>
    </row>
    <row r="70" spans="1:5" s="1035" customFormat="1" ht="20.100000000000001" customHeight="1">
      <c r="A70" s="1030"/>
      <c r="B70" s="1037"/>
      <c r="C70" s="1049"/>
      <c r="D70" s="1048"/>
      <c r="E70" s="1048"/>
    </row>
    <row r="71" spans="1:5" s="1035" customFormat="1" ht="20.100000000000001" customHeight="1">
      <c r="A71" s="1036" t="s">
        <v>1284</v>
      </c>
      <c r="B71" s="1032" t="s">
        <v>1570</v>
      </c>
      <c r="C71" s="1049"/>
      <c r="D71" s="1056"/>
      <c r="E71" s="1056"/>
    </row>
    <row r="72" spans="1:5" s="1035" customFormat="1" ht="20.100000000000001" customHeight="1">
      <c r="A72" s="1030"/>
      <c r="B72" s="1037" t="s">
        <v>81</v>
      </c>
      <c r="C72" s="1049">
        <v>1</v>
      </c>
      <c r="D72" s="1048"/>
      <c r="E72" s="1048">
        <f>C72*D72</f>
        <v>0</v>
      </c>
    </row>
    <row r="73" spans="1:5" s="1035" customFormat="1" ht="20.100000000000001" customHeight="1">
      <c r="A73" s="1030"/>
      <c r="B73" s="1037"/>
      <c r="C73" s="1049"/>
      <c r="D73" s="1048"/>
      <c r="E73" s="1048"/>
    </row>
    <row r="74" spans="1:5" s="1035" customFormat="1" ht="20.100000000000001" customHeight="1">
      <c r="A74" s="1036" t="s">
        <v>1287</v>
      </c>
      <c r="B74" s="1032" t="s">
        <v>1571</v>
      </c>
      <c r="C74" s="1049"/>
      <c r="D74" s="1056"/>
      <c r="E74" s="1056"/>
    </row>
    <row r="75" spans="1:5" s="1035" customFormat="1" ht="20.100000000000001" customHeight="1">
      <c r="A75" s="1030"/>
      <c r="B75" s="1037" t="s">
        <v>81</v>
      </c>
      <c r="C75" s="1049">
        <v>1</v>
      </c>
      <c r="D75" s="1048"/>
      <c r="E75" s="1048">
        <f>C75*D75</f>
        <v>0</v>
      </c>
    </row>
    <row r="76" spans="1:5" s="1035" customFormat="1" ht="20.100000000000001" customHeight="1">
      <c r="A76" s="1044"/>
      <c r="B76" s="1037"/>
      <c r="C76" s="1049"/>
      <c r="D76" s="1048"/>
      <c r="E76" s="1048"/>
    </row>
    <row r="77" spans="1:5" s="1035" customFormat="1" ht="20.100000000000001" customHeight="1">
      <c r="A77" s="1036" t="s">
        <v>1289</v>
      </c>
      <c r="B77" s="1032" t="s">
        <v>1572</v>
      </c>
      <c r="C77" s="1049"/>
      <c r="D77" s="1056"/>
      <c r="E77" s="1056"/>
    </row>
    <row r="78" spans="1:5" s="1035" customFormat="1" ht="20.100000000000001" customHeight="1">
      <c r="B78" s="1037" t="s">
        <v>81</v>
      </c>
      <c r="C78" s="1049">
        <v>1</v>
      </c>
      <c r="D78" s="1048"/>
      <c r="E78" s="1048">
        <f>C78*D78</f>
        <v>0</v>
      </c>
    </row>
    <row r="79" spans="1:5" s="1035" customFormat="1" ht="20.100000000000001" customHeight="1">
      <c r="B79" s="1037"/>
      <c r="C79" s="1049"/>
      <c r="D79" s="1048"/>
      <c r="E79" s="1048"/>
    </row>
    <row r="80" spans="1:5" s="1035" customFormat="1" ht="20.100000000000001" customHeight="1">
      <c r="A80" s="1068" t="s">
        <v>1073</v>
      </c>
      <c r="B80" s="1109" t="s">
        <v>1573</v>
      </c>
      <c r="C80" s="1049"/>
      <c r="D80" s="1048"/>
      <c r="E80" s="1048"/>
    </row>
    <row r="81" spans="1:5" s="1035" customFormat="1" ht="39.950000000000003" customHeight="1">
      <c r="A81" s="1036" t="s">
        <v>1291</v>
      </c>
      <c r="B81" s="1032" t="s">
        <v>3462</v>
      </c>
      <c r="C81" s="1049"/>
      <c r="D81" s="1056"/>
      <c r="E81" s="1056"/>
    </row>
    <row r="82" spans="1:5" s="1035" customFormat="1" ht="20.100000000000001" customHeight="1">
      <c r="B82" s="1037" t="s">
        <v>1064</v>
      </c>
      <c r="C82" s="1049">
        <v>3200</v>
      </c>
      <c r="D82" s="1056"/>
      <c r="E82" s="1048">
        <f>C82*D82</f>
        <v>0</v>
      </c>
    </row>
    <row r="83" spans="1:5" s="1035" customFormat="1" ht="20.100000000000001" customHeight="1">
      <c r="A83" s="1044"/>
      <c r="B83" s="1037"/>
      <c r="C83" s="1049"/>
      <c r="D83" s="1056"/>
      <c r="E83" s="1056"/>
    </row>
    <row r="84" spans="1:5" s="1035" customFormat="1" ht="20.100000000000001" customHeight="1">
      <c r="A84" s="1068" t="s">
        <v>1073</v>
      </c>
      <c r="B84" s="1109" t="s">
        <v>1574</v>
      </c>
      <c r="C84" s="1049"/>
      <c r="D84" s="1048"/>
      <c r="E84" s="1048"/>
    </row>
    <row r="85" spans="1:5" s="1035" customFormat="1" ht="39.950000000000003" customHeight="1">
      <c r="A85" s="1036" t="s">
        <v>1294</v>
      </c>
      <c r="B85" s="1032" t="s">
        <v>1416</v>
      </c>
      <c r="C85" s="1049"/>
      <c r="D85" s="1056"/>
      <c r="E85" s="1056"/>
    </row>
    <row r="86" spans="1:5" s="1035" customFormat="1" ht="20.100000000000001" customHeight="1">
      <c r="B86" s="1037" t="s">
        <v>1064</v>
      </c>
      <c r="C86" s="1049">
        <v>1000</v>
      </c>
      <c r="D86" s="1048"/>
      <c r="E86" s="1048">
        <f>C86*D86</f>
        <v>0</v>
      </c>
    </row>
    <row r="87" spans="1:5" s="1035" customFormat="1" ht="20.100000000000001" customHeight="1">
      <c r="A87" s="1044"/>
      <c r="B87" s="1032"/>
      <c r="C87" s="1049"/>
      <c r="D87" s="1056"/>
      <c r="E87" s="1056"/>
    </row>
    <row r="88" spans="1:5" s="1035" customFormat="1" ht="20.100000000000001" customHeight="1">
      <c r="A88" s="1035" t="s">
        <v>3461</v>
      </c>
      <c r="B88" s="1033"/>
      <c r="C88" s="1051"/>
      <c r="D88" s="1050"/>
      <c r="E88" s="1067">
        <f>SUM(E5:E87)</f>
        <v>0</v>
      </c>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86/2022&amp;RAJP</oddHeader>
    <oddFooter>&amp;RStran &amp;P od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A816-7C59-4F60-A13D-DCF8862DBDB6}">
  <sheetPr>
    <tabColor rgb="FFFF0000"/>
  </sheetPr>
  <dimension ref="A1:F194"/>
  <sheetViews>
    <sheetView view="pageBreakPreview" zoomScale="130" zoomScaleNormal="100" zoomScaleSheetLayoutView="130" workbookViewId="0">
      <pane ySplit="3" topLeftCell="A4" activePane="bottomLeft" state="frozen"/>
      <selection activeCell="K26" sqref="K26"/>
      <selection pane="bottomLeft" activeCell="D44" sqref="D44:D50"/>
    </sheetView>
  </sheetViews>
  <sheetFormatPr defaultRowHeight="12.75"/>
  <cols>
    <col min="1" max="1" width="4.85546875" style="1111" bestFit="1" customWidth="1"/>
    <col min="2" max="2" width="69.5703125" style="1113" customWidth="1"/>
    <col min="3" max="3" width="9.42578125" style="1111" bestFit="1" customWidth="1"/>
    <col min="4" max="4" width="15.28515625" style="1112" bestFit="1" customWidth="1"/>
    <col min="5" max="5" width="19.7109375" style="1112" bestFit="1" customWidth="1"/>
    <col min="6" max="6" width="13.85546875" style="1111" bestFit="1" customWidth="1"/>
    <col min="7" max="16384" width="9.140625" style="1111"/>
  </cols>
  <sheetData>
    <row r="1" spans="1:6" s="1116" customFormat="1" ht="20.100000000000001" customHeight="1">
      <c r="A1" s="1035" t="s">
        <v>1575</v>
      </c>
      <c r="B1" s="1033"/>
      <c r="C1" s="1035"/>
      <c r="D1" s="1034"/>
      <c r="E1" s="1034"/>
    </row>
    <row r="2" spans="1:6" ht="20.100000000000001" customHeight="1">
      <c r="A2" s="1030"/>
      <c r="B2" s="1032"/>
      <c r="C2" s="1030"/>
      <c r="D2" s="1031"/>
      <c r="E2" s="1031"/>
    </row>
    <row r="3" spans="1:6" ht="20.100000000000001" customHeight="1" thickBot="1">
      <c r="A3" s="1046" t="s">
        <v>1209</v>
      </c>
      <c r="B3" s="1047" t="s">
        <v>1210</v>
      </c>
      <c r="C3" s="1046" t="s">
        <v>1211</v>
      </c>
      <c r="D3" s="1045" t="s">
        <v>1212</v>
      </c>
      <c r="E3" s="1045" t="s">
        <v>1213</v>
      </c>
    </row>
    <row r="4" spans="1:6" ht="20.100000000000001" customHeight="1">
      <c r="A4" s="1030"/>
      <c r="B4" s="1032"/>
      <c r="C4" s="1030"/>
      <c r="D4" s="1031"/>
      <c r="E4" s="1031"/>
    </row>
    <row r="5" spans="1:6" ht="50.1" customHeight="1">
      <c r="A5" s="1036" t="s">
        <v>1216</v>
      </c>
      <c r="B5" s="1032" t="s">
        <v>1576</v>
      </c>
      <c r="C5" s="1035"/>
      <c r="D5" s="1071"/>
      <c r="E5" s="1031"/>
    </row>
    <row r="6" spans="1:6" ht="20.100000000000001" customHeight="1">
      <c r="A6" s="1035"/>
      <c r="B6" s="1078" t="s">
        <v>657</v>
      </c>
      <c r="C6" s="1077">
        <v>245</v>
      </c>
      <c r="D6" s="1072"/>
      <c r="E6" s="1031">
        <f>C6*D6</f>
        <v>0</v>
      </c>
    </row>
    <row r="7" spans="1:6" ht="20.100000000000001" customHeight="1">
      <c r="A7" s="1068"/>
      <c r="B7" s="1037"/>
      <c r="C7" s="1030"/>
      <c r="D7" s="1031"/>
      <c r="E7" s="1031"/>
    </row>
    <row r="8" spans="1:6" s="1116" customFormat="1" ht="50.1" customHeight="1">
      <c r="A8" s="1036" t="s">
        <v>1218</v>
      </c>
      <c r="B8" s="1136" t="s">
        <v>1577</v>
      </c>
      <c r="C8" s="1035"/>
      <c r="D8" s="1071"/>
      <c r="E8" s="1031"/>
    </row>
    <row r="9" spans="1:6" s="1116" customFormat="1" ht="20.100000000000001" customHeight="1">
      <c r="A9" s="1035"/>
      <c r="B9" s="1078" t="s">
        <v>657</v>
      </c>
      <c r="C9" s="1077">
        <v>38</v>
      </c>
      <c r="D9" s="1072"/>
      <c r="E9" s="1031">
        <f>C9*D9</f>
        <v>0</v>
      </c>
      <c r="F9" s="1128"/>
    </row>
    <row r="10" spans="1:6" s="1116" customFormat="1" ht="20.100000000000001" customHeight="1">
      <c r="A10" s="1035"/>
      <c r="B10" s="1078"/>
      <c r="C10" s="1077"/>
      <c r="D10" s="1072"/>
      <c r="E10" s="1031"/>
      <c r="F10" s="1128"/>
    </row>
    <row r="11" spans="1:6" s="1116" customFormat="1" ht="50.1" customHeight="1">
      <c r="A11" s="1036" t="s">
        <v>1219</v>
      </c>
      <c r="B11" s="1136" t="s">
        <v>1578</v>
      </c>
      <c r="C11" s="1035"/>
      <c r="D11" s="1071"/>
      <c r="E11" s="1031"/>
    </row>
    <row r="12" spans="1:6" s="1116" customFormat="1" ht="20.100000000000001" customHeight="1">
      <c r="A12" s="1044"/>
      <c r="B12" s="1078" t="s">
        <v>657</v>
      </c>
      <c r="C12" s="1077">
        <v>150</v>
      </c>
      <c r="D12" s="1072"/>
      <c r="E12" s="1031">
        <f>C12*D12</f>
        <v>0</v>
      </c>
      <c r="F12" s="1128"/>
    </row>
    <row r="13" spans="1:6" s="1116" customFormat="1" ht="20.100000000000001" customHeight="1">
      <c r="A13" s="1044"/>
      <c r="B13" s="1078"/>
      <c r="C13" s="1077"/>
      <c r="D13" s="1072"/>
      <c r="E13" s="1031"/>
      <c r="F13" s="1128"/>
    </row>
    <row r="14" spans="1:6" s="1116" customFormat="1" ht="120" customHeight="1">
      <c r="A14" s="1036" t="s">
        <v>1221</v>
      </c>
      <c r="B14" s="1136" t="s">
        <v>1579</v>
      </c>
      <c r="C14" s="1035"/>
      <c r="D14" s="1071"/>
      <c r="E14" s="1031"/>
    </row>
    <row r="15" spans="1:6" s="1116" customFormat="1" ht="20.100000000000001" customHeight="1">
      <c r="A15" s="1035"/>
      <c r="B15" s="1078" t="s">
        <v>657</v>
      </c>
      <c r="C15" s="1077">
        <v>11</v>
      </c>
      <c r="D15" s="1072"/>
      <c r="E15" s="1031">
        <f>C15*D15</f>
        <v>0</v>
      </c>
      <c r="F15" s="1128"/>
    </row>
    <row r="16" spans="1:6" s="1116" customFormat="1" ht="20.100000000000001" customHeight="1">
      <c r="A16" s="1035"/>
      <c r="B16" s="1078"/>
      <c r="C16" s="1077"/>
      <c r="D16" s="1072"/>
      <c r="E16" s="1031"/>
      <c r="F16" s="1128"/>
    </row>
    <row r="17" spans="1:6" s="1116" customFormat="1" ht="69.95" customHeight="1">
      <c r="A17" s="1036" t="s">
        <v>1223</v>
      </c>
      <c r="B17" s="1136" t="s">
        <v>1580</v>
      </c>
      <c r="C17" s="1035"/>
      <c r="D17" s="1071"/>
      <c r="E17" s="1031"/>
    </row>
    <row r="18" spans="1:6" s="1116" customFormat="1" ht="20.100000000000001" customHeight="1">
      <c r="A18" s="1044"/>
      <c r="B18" s="1078" t="s">
        <v>1064</v>
      </c>
      <c r="C18" s="1077">
        <v>11</v>
      </c>
      <c r="D18" s="1072"/>
      <c r="E18" s="1031">
        <f>C18*D18</f>
        <v>0</v>
      </c>
      <c r="F18" s="1128"/>
    </row>
    <row r="19" spans="1:6" s="1116" customFormat="1" ht="20.100000000000001" customHeight="1">
      <c r="A19" s="1044"/>
      <c r="B19" s="1078"/>
      <c r="C19" s="1077"/>
      <c r="D19" s="1072"/>
      <c r="E19" s="1031"/>
      <c r="F19" s="1128"/>
    </row>
    <row r="20" spans="1:6" s="1035" customFormat="1" ht="50.1" customHeight="1">
      <c r="A20" s="1036" t="s">
        <v>1225</v>
      </c>
      <c r="B20" s="1136" t="s">
        <v>1581</v>
      </c>
      <c r="D20" s="1071"/>
      <c r="E20" s="1031"/>
    </row>
    <row r="21" spans="1:6" s="1116" customFormat="1" ht="20.100000000000001" customHeight="1">
      <c r="A21" s="1030"/>
      <c r="B21" s="1078" t="s">
        <v>657</v>
      </c>
      <c r="C21" s="1077">
        <v>11</v>
      </c>
      <c r="D21" s="1072"/>
      <c r="E21" s="1031">
        <f>C21*D21</f>
        <v>0</v>
      </c>
      <c r="F21" s="1128"/>
    </row>
    <row r="22" spans="1:6" s="1116" customFormat="1" ht="20.100000000000001" customHeight="1">
      <c r="A22" s="1044"/>
      <c r="B22" s="1078"/>
      <c r="C22" s="1077"/>
      <c r="D22" s="1072"/>
      <c r="E22" s="1031"/>
      <c r="F22" s="1128"/>
    </row>
    <row r="23" spans="1:6" s="1035" customFormat="1" ht="50.1" customHeight="1">
      <c r="A23" s="1036" t="s">
        <v>1227</v>
      </c>
      <c r="B23" s="1136" t="s">
        <v>1582</v>
      </c>
      <c r="D23" s="1071"/>
      <c r="E23" s="1031"/>
    </row>
    <row r="24" spans="1:6" s="1116" customFormat="1" ht="20.100000000000001" customHeight="1">
      <c r="A24" s="1030"/>
      <c r="B24" s="1078" t="s">
        <v>657</v>
      </c>
      <c r="C24" s="1077">
        <v>30</v>
      </c>
      <c r="D24" s="1072"/>
      <c r="E24" s="1031">
        <f>C24*D24</f>
        <v>0</v>
      </c>
      <c r="F24" s="1128"/>
    </row>
    <row r="25" spans="1:6" s="1116" customFormat="1" ht="20.100000000000001" customHeight="1">
      <c r="A25" s="1030"/>
      <c r="B25" s="1078"/>
      <c r="C25" s="1077"/>
      <c r="D25" s="1072"/>
      <c r="E25" s="1031"/>
      <c r="F25" s="1128"/>
    </row>
    <row r="26" spans="1:6" s="1116" customFormat="1" ht="50.1" customHeight="1">
      <c r="A26" s="1036" t="s">
        <v>1229</v>
      </c>
      <c r="B26" s="1136" t="s">
        <v>1583</v>
      </c>
      <c r="C26" s="1035"/>
      <c r="D26" s="1071"/>
      <c r="E26" s="1031"/>
    </row>
    <row r="27" spans="1:6" s="1116" customFormat="1" ht="20.100000000000001" customHeight="1">
      <c r="A27" s="1035"/>
      <c r="B27" s="1078" t="s">
        <v>657</v>
      </c>
      <c r="C27" s="1077">
        <v>19</v>
      </c>
      <c r="D27" s="1072"/>
      <c r="E27" s="1031">
        <f>C27*D27</f>
        <v>0</v>
      </c>
    </row>
    <row r="28" spans="1:6" s="1116" customFormat="1" ht="20.100000000000001" customHeight="1">
      <c r="A28" s="1035"/>
      <c r="B28" s="1078"/>
      <c r="C28" s="1077"/>
      <c r="D28" s="1072"/>
      <c r="E28" s="1031"/>
    </row>
    <row r="29" spans="1:6" s="1116" customFormat="1" ht="50.1" customHeight="1">
      <c r="A29" s="1036" t="s">
        <v>1231</v>
      </c>
      <c r="B29" s="1136" t="s">
        <v>1584</v>
      </c>
      <c r="C29" s="1035"/>
      <c r="D29" s="1071"/>
      <c r="E29" s="1031"/>
    </row>
    <row r="30" spans="1:6" s="1116" customFormat="1" ht="20.100000000000001" customHeight="1">
      <c r="A30" s="1035"/>
      <c r="B30" s="1078" t="s">
        <v>657</v>
      </c>
      <c r="C30" s="1077">
        <v>15</v>
      </c>
      <c r="D30" s="1072"/>
      <c r="E30" s="1031">
        <f>C30*D30</f>
        <v>0</v>
      </c>
      <c r="F30" s="1128"/>
    </row>
    <row r="31" spans="1:6" s="1116" customFormat="1" ht="20.100000000000001" customHeight="1">
      <c r="A31" s="1035"/>
      <c r="B31" s="1078"/>
      <c r="C31" s="1077"/>
      <c r="D31" s="1072"/>
      <c r="E31" s="1031"/>
      <c r="F31" s="1128"/>
    </row>
    <row r="32" spans="1:6" s="1116" customFormat="1" ht="20.100000000000001" customHeight="1">
      <c r="A32" s="1036" t="s">
        <v>1233</v>
      </c>
      <c r="B32" s="1136" t="s">
        <v>1585</v>
      </c>
      <c r="C32" s="1035"/>
      <c r="D32" s="1071"/>
      <c r="E32" s="1031"/>
    </row>
    <row r="33" spans="1:6" s="1116" customFormat="1" ht="20.100000000000001" customHeight="1">
      <c r="A33" s="1035"/>
      <c r="B33" s="1078" t="s">
        <v>657</v>
      </c>
      <c r="C33" s="1077">
        <v>11</v>
      </c>
      <c r="D33" s="1072"/>
      <c r="E33" s="1031">
        <f>C33*D33</f>
        <v>0</v>
      </c>
      <c r="F33" s="1134"/>
    </row>
    <row r="34" spans="1:6" s="1116" customFormat="1" ht="20.100000000000001" customHeight="1">
      <c r="A34" s="1035"/>
      <c r="B34" s="1078"/>
      <c r="C34" s="1077"/>
      <c r="D34" s="1072"/>
      <c r="E34" s="1031"/>
      <c r="F34" s="1134"/>
    </row>
    <row r="35" spans="1:6" s="1116" customFormat="1" ht="50.1" customHeight="1">
      <c r="A35" s="1036" t="s">
        <v>1236</v>
      </c>
      <c r="B35" s="1032" t="s">
        <v>1586</v>
      </c>
      <c r="C35" s="1035"/>
      <c r="D35" s="1071"/>
      <c r="E35" s="1031"/>
    </row>
    <row r="36" spans="1:6" s="1116" customFormat="1" ht="20.100000000000001" customHeight="1">
      <c r="A36" s="1030"/>
      <c r="B36" s="1078" t="s">
        <v>1064</v>
      </c>
      <c r="C36" s="1077">
        <v>250</v>
      </c>
      <c r="D36" s="1072"/>
      <c r="E36" s="1031">
        <f>C36*D36</f>
        <v>0</v>
      </c>
      <c r="F36" s="1134"/>
    </row>
    <row r="37" spans="1:6" s="1116" customFormat="1" ht="20.100000000000001" customHeight="1">
      <c r="A37" s="1044"/>
      <c r="B37" s="1078"/>
      <c r="C37" s="1077"/>
      <c r="D37" s="1072"/>
      <c r="E37" s="1031"/>
      <c r="F37" s="1134"/>
    </row>
    <row r="38" spans="1:6" s="1116" customFormat="1" ht="50.1" customHeight="1">
      <c r="A38" s="1036" t="s">
        <v>1238</v>
      </c>
      <c r="B38" s="1136" t="s">
        <v>1587</v>
      </c>
      <c r="C38" s="1035"/>
      <c r="D38" s="1071"/>
      <c r="E38" s="1031"/>
    </row>
    <row r="39" spans="1:6" s="1116" customFormat="1" ht="20.100000000000001" customHeight="1">
      <c r="A39" s="1030"/>
      <c r="B39" s="1078" t="s">
        <v>1064</v>
      </c>
      <c r="C39" s="1077">
        <v>135</v>
      </c>
      <c r="D39" s="1072"/>
      <c r="E39" s="1031">
        <f>C39*D39</f>
        <v>0</v>
      </c>
      <c r="F39" s="1134"/>
    </row>
    <row r="40" spans="1:6" s="1116" customFormat="1" ht="20.100000000000001" customHeight="1">
      <c r="A40" s="1035"/>
      <c r="B40" s="1078"/>
      <c r="C40" s="1077"/>
      <c r="D40" s="1072"/>
      <c r="E40" s="1031"/>
      <c r="F40" s="1134"/>
    </row>
    <row r="41" spans="1:6" s="1116" customFormat="1" ht="50.1" customHeight="1">
      <c r="A41" s="1036" t="s">
        <v>1264</v>
      </c>
      <c r="B41" s="1136" t="s">
        <v>1588</v>
      </c>
      <c r="C41" s="1035"/>
      <c r="D41" s="1071"/>
      <c r="E41" s="1031"/>
    </row>
    <row r="42" spans="1:6" s="1116" customFormat="1" ht="20.100000000000001" customHeight="1">
      <c r="A42" s="1035"/>
      <c r="B42" s="1078" t="s">
        <v>657</v>
      </c>
      <c r="C42" s="1077">
        <v>54</v>
      </c>
      <c r="D42" s="1072"/>
      <c r="E42" s="1031">
        <f>C42*D42</f>
        <v>0</v>
      </c>
      <c r="F42" s="1134"/>
    </row>
    <row r="43" spans="1:6" s="1116" customFormat="1" ht="20.100000000000001" customHeight="1">
      <c r="A43" s="1030"/>
      <c r="F43" s="1134"/>
    </row>
    <row r="44" spans="1:6" s="1116" customFormat="1" ht="50.1" customHeight="1">
      <c r="A44" s="1036" t="s">
        <v>1267</v>
      </c>
      <c r="B44" s="1136" t="s">
        <v>1589</v>
      </c>
      <c r="C44" s="1035"/>
      <c r="D44" s="1071"/>
      <c r="E44" s="1031"/>
    </row>
    <row r="45" spans="1:6" s="1116" customFormat="1" ht="20.100000000000001" customHeight="1">
      <c r="A45" s="1068"/>
      <c r="B45" s="1078" t="s">
        <v>657</v>
      </c>
      <c r="C45" s="1077">
        <v>40</v>
      </c>
      <c r="D45" s="1072"/>
      <c r="E45" s="1031">
        <f>C45*D45</f>
        <v>0</v>
      </c>
      <c r="F45" s="1134"/>
    </row>
    <row r="46" spans="1:6" s="1116" customFormat="1" ht="20.100000000000001" customHeight="1">
      <c r="A46" s="1068"/>
      <c r="B46" s="1078"/>
      <c r="C46" s="1077"/>
      <c r="D46" s="1072"/>
      <c r="E46" s="1031"/>
      <c r="F46" s="1134"/>
    </row>
    <row r="47" spans="1:6" s="1116" customFormat="1" ht="50.1" customHeight="1">
      <c r="A47" s="1036" t="s">
        <v>1269</v>
      </c>
      <c r="B47" s="1136" t="s">
        <v>1590</v>
      </c>
      <c r="C47" s="1035"/>
      <c r="D47" s="1071"/>
      <c r="E47" s="1031"/>
    </row>
    <row r="48" spans="1:6" s="1116" customFormat="1" ht="20.100000000000001" customHeight="1">
      <c r="A48" s="1030"/>
      <c r="B48" s="1078" t="s">
        <v>1064</v>
      </c>
      <c r="C48" s="1077">
        <v>445</v>
      </c>
      <c r="D48" s="1072"/>
      <c r="E48" s="1031">
        <f>C48*D48</f>
        <v>0</v>
      </c>
      <c r="F48" s="1134"/>
    </row>
    <row r="49" spans="1:6" s="1116" customFormat="1" ht="20.100000000000001" customHeight="1">
      <c r="A49" s="1030"/>
      <c r="B49" s="1078"/>
      <c r="C49" s="1077"/>
      <c r="D49" s="1072"/>
      <c r="E49" s="1031"/>
      <c r="F49" s="1134"/>
    </row>
    <row r="50" spans="1:6" s="1116" customFormat="1" ht="50.1" customHeight="1">
      <c r="A50" s="1036" t="s">
        <v>1271</v>
      </c>
      <c r="B50" s="1136" t="s">
        <v>1591</v>
      </c>
      <c r="C50" s="1035"/>
      <c r="D50" s="1071"/>
      <c r="E50" s="1031"/>
    </row>
    <row r="51" spans="1:6" s="1116" customFormat="1" ht="20.100000000000001" customHeight="1">
      <c r="A51" s="1035"/>
      <c r="B51" s="1078" t="s">
        <v>81</v>
      </c>
      <c r="C51" s="1077">
        <v>1</v>
      </c>
      <c r="D51" s="1072"/>
      <c r="E51" s="1031">
        <f>C51*D51</f>
        <v>0</v>
      </c>
      <c r="F51" s="1134"/>
    </row>
    <row r="52" spans="1:6" s="1116" customFormat="1" ht="20.100000000000001" customHeight="1">
      <c r="A52" s="1035"/>
      <c r="B52" s="1078"/>
      <c r="C52" s="1077"/>
      <c r="D52" s="1072"/>
      <c r="E52" s="1031"/>
      <c r="F52" s="1134"/>
    </row>
    <row r="53" spans="1:6" s="1116" customFormat="1" ht="20.100000000000001" customHeight="1">
      <c r="A53" s="1036" t="s">
        <v>1273</v>
      </c>
      <c r="B53" s="1135" t="s">
        <v>1592</v>
      </c>
      <c r="C53" s="1035"/>
      <c r="D53" s="1071"/>
      <c r="E53" s="1031"/>
    </row>
    <row r="54" spans="1:6" s="1116" customFormat="1" ht="20.100000000000001" customHeight="1">
      <c r="A54" s="1044"/>
      <c r="B54" s="1321" t="s">
        <v>657</v>
      </c>
      <c r="C54" s="1322">
        <v>0</v>
      </c>
      <c r="D54" s="1323"/>
      <c r="E54" s="1324">
        <f>C54*D54</f>
        <v>0</v>
      </c>
      <c r="F54" s="1134"/>
    </row>
    <row r="55" spans="1:6" s="1116" customFormat="1" ht="20.100000000000001" customHeight="1">
      <c r="A55" s="1036"/>
      <c r="B55" s="1078"/>
      <c r="C55" s="1077"/>
      <c r="D55" s="1072"/>
      <c r="E55" s="1031"/>
      <c r="F55" s="1134"/>
    </row>
    <row r="56" spans="1:6" s="1116" customFormat="1" ht="20.100000000000001" customHeight="1">
      <c r="A56" s="1036" t="s">
        <v>1274</v>
      </c>
      <c r="B56" s="1089" t="s">
        <v>1593</v>
      </c>
      <c r="C56" s="1085"/>
      <c r="D56" s="1084"/>
      <c r="E56" s="1084"/>
    </row>
    <row r="57" spans="1:6" s="1116" customFormat="1" ht="20.100000000000001" customHeight="1">
      <c r="A57" s="1030"/>
      <c r="B57" s="1078" t="s">
        <v>81</v>
      </c>
      <c r="C57" s="1077">
        <v>1</v>
      </c>
      <c r="D57" s="1072"/>
      <c r="E57" s="1031">
        <f>C57*D57</f>
        <v>0</v>
      </c>
      <c r="F57" s="1134"/>
    </row>
    <row r="58" spans="1:6" s="1116" customFormat="1" ht="20.100000000000001" customHeight="1">
      <c r="A58" s="1044"/>
      <c r="B58" s="1089"/>
      <c r="C58" s="1085"/>
      <c r="D58" s="1084"/>
      <c r="E58" s="1084"/>
      <c r="F58" s="1134"/>
    </row>
    <row r="59" spans="1:6" s="1116" customFormat="1" ht="20.100000000000001" customHeight="1">
      <c r="A59" s="1036" t="s">
        <v>1276</v>
      </c>
      <c r="B59" s="1089" t="s">
        <v>1594</v>
      </c>
      <c r="C59" s="1085"/>
      <c r="D59" s="1084"/>
      <c r="E59" s="1084"/>
    </row>
    <row r="60" spans="1:6" s="1116" customFormat="1" ht="20.100000000000001" customHeight="1">
      <c r="A60" s="1030"/>
      <c r="B60" s="1078" t="s">
        <v>81</v>
      </c>
      <c r="C60" s="1077">
        <v>1</v>
      </c>
      <c r="D60" s="1072"/>
      <c r="E60" s="1031">
        <f>C60*D60</f>
        <v>0</v>
      </c>
      <c r="F60" s="1134"/>
    </row>
    <row r="61" spans="1:6" s="1116" customFormat="1" ht="20.100000000000001" customHeight="1">
      <c r="A61" s="1030"/>
      <c r="B61" s="1033"/>
      <c r="C61" s="1088"/>
      <c r="D61" s="1087"/>
      <c r="E61" s="1087"/>
      <c r="F61" s="1134"/>
    </row>
    <row r="62" spans="1:6" s="1116" customFormat="1" ht="20.100000000000001" customHeight="1">
      <c r="A62" s="1325"/>
      <c r="B62" s="1326"/>
      <c r="C62" s="1327"/>
      <c r="D62" s="1328"/>
      <c r="E62" s="1328"/>
    </row>
    <row r="63" spans="1:6" s="1116" customFormat="1" ht="20.100000000000001" customHeight="1">
      <c r="A63" s="1325"/>
      <c r="B63" s="1321"/>
      <c r="C63" s="1322"/>
      <c r="D63" s="1323"/>
      <c r="E63" s="1324"/>
      <c r="F63" s="1134"/>
    </row>
    <row r="64" spans="1:6" s="1116" customFormat="1" ht="20.100000000000001" customHeight="1">
      <c r="A64" s="1030"/>
      <c r="F64" s="1134"/>
    </row>
    <row r="65" spans="1:6" s="1116" customFormat="1" ht="20.100000000000001" customHeight="1">
      <c r="A65" s="1035" t="s">
        <v>3463</v>
      </c>
      <c r="B65" s="1033"/>
      <c r="C65" s="1035"/>
      <c r="D65" s="1031"/>
      <c r="E65" s="1034">
        <f>SUM(E5:E64)</f>
        <v>0</v>
      </c>
      <c r="F65" s="1122"/>
    </row>
    <row r="66" spans="1:6" s="1116" customFormat="1">
      <c r="A66" s="1044"/>
      <c r="B66" s="1033"/>
      <c r="C66" s="1035"/>
      <c r="D66" s="1031"/>
      <c r="E66" s="1034"/>
    </row>
    <row r="67" spans="1:6" s="1116" customFormat="1">
      <c r="A67" s="1036"/>
      <c r="B67" s="1033"/>
      <c r="C67" s="1035"/>
      <c r="D67" s="1071"/>
      <c r="E67" s="1034"/>
    </row>
    <row r="68" spans="1:6" s="1116" customFormat="1">
      <c r="A68" s="1030"/>
      <c r="B68" s="1114"/>
      <c r="D68" s="1122"/>
      <c r="E68" s="1115"/>
    </row>
    <row r="69" spans="1:6" s="1116" customFormat="1">
      <c r="A69" s="1030"/>
      <c r="B69" s="1133"/>
      <c r="C69" s="1126"/>
      <c r="D69" s="1125"/>
      <c r="E69" s="1115"/>
    </row>
    <row r="70" spans="1:6" s="1116" customFormat="1">
      <c r="A70" s="1044"/>
      <c r="B70" s="1132"/>
      <c r="C70" s="1126"/>
      <c r="D70" s="1125"/>
      <c r="E70" s="1115"/>
    </row>
    <row r="71" spans="1:6" s="1116" customFormat="1">
      <c r="A71" s="1036"/>
      <c r="B71" s="1130"/>
      <c r="C71" s="1129"/>
      <c r="D71" s="1124"/>
      <c r="E71" s="1112"/>
      <c r="F71" s="1128"/>
    </row>
    <row r="72" spans="1:6" s="1116" customFormat="1">
      <c r="A72" s="1030"/>
      <c r="B72" s="1132"/>
      <c r="C72" s="1126"/>
      <c r="D72" s="1125"/>
      <c r="E72" s="1115"/>
    </row>
    <row r="73" spans="1:6" s="1116" customFormat="1">
      <c r="A73" s="1036"/>
      <c r="B73" s="1130"/>
      <c r="C73" s="1129"/>
      <c r="D73" s="1124"/>
      <c r="E73" s="1112"/>
      <c r="F73" s="1128"/>
    </row>
    <row r="74" spans="1:6" s="1116" customFormat="1">
      <c r="A74" s="1044"/>
      <c r="B74" s="1131"/>
      <c r="C74" s="1126"/>
      <c r="D74" s="1125"/>
      <c r="E74" s="1115"/>
    </row>
    <row r="75" spans="1:6" s="1116" customFormat="1">
      <c r="A75" s="1036"/>
      <c r="B75" s="1130"/>
      <c r="C75" s="1129"/>
      <c r="D75" s="1124"/>
      <c r="E75" s="1112"/>
      <c r="F75" s="1128"/>
    </row>
    <row r="76" spans="1:6" s="1116" customFormat="1">
      <c r="A76" s="1030"/>
      <c r="B76" s="1127"/>
      <c r="C76" s="1126"/>
      <c r="D76" s="1125"/>
      <c r="E76" s="1115"/>
    </row>
    <row r="77" spans="1:6" s="1116" customFormat="1">
      <c r="A77" s="1036"/>
      <c r="B77" s="1130"/>
      <c r="C77" s="1129"/>
      <c r="D77" s="1124"/>
      <c r="E77" s="1112"/>
      <c r="F77" s="1128"/>
    </row>
    <row r="78" spans="1:6" s="1116" customFormat="1">
      <c r="A78" s="1044"/>
      <c r="B78" s="1131"/>
      <c r="C78" s="1126"/>
      <c r="D78" s="1125"/>
      <c r="E78" s="1115"/>
    </row>
    <row r="79" spans="1:6" s="1116" customFormat="1">
      <c r="A79" s="1036"/>
      <c r="B79" s="1130"/>
      <c r="C79" s="1129"/>
      <c r="D79" s="1124"/>
      <c r="E79" s="1112"/>
      <c r="F79" s="1128"/>
    </row>
    <row r="80" spans="1:6" s="1116" customFormat="1">
      <c r="A80" s="1036"/>
      <c r="B80" s="1127"/>
      <c r="C80" s="1126"/>
      <c r="D80" s="1125"/>
      <c r="E80" s="1115"/>
    </row>
    <row r="81" spans="1:6" s="1116" customFormat="1">
      <c r="A81" s="1036"/>
      <c r="B81" s="1130"/>
      <c r="C81" s="1129"/>
      <c r="D81" s="1124"/>
      <c r="E81" s="1112"/>
      <c r="F81" s="1128"/>
    </row>
    <row r="82" spans="1:6" s="1116" customFormat="1">
      <c r="A82" s="1044"/>
      <c r="B82" s="1127"/>
      <c r="C82" s="1126"/>
      <c r="D82" s="1125"/>
      <c r="E82" s="1115"/>
    </row>
    <row r="83" spans="1:6" s="1116" customFormat="1">
      <c r="A83" s="1036"/>
      <c r="B83" s="1130"/>
      <c r="C83" s="1129"/>
      <c r="D83" s="1124"/>
      <c r="E83" s="1112"/>
      <c r="F83" s="1128"/>
    </row>
    <row r="84" spans="1:6" s="1116" customFormat="1">
      <c r="A84" s="1030"/>
      <c r="B84" s="1114"/>
      <c r="D84" s="1122"/>
      <c r="E84" s="1115"/>
    </row>
    <row r="85" spans="1:6" s="1116" customFormat="1">
      <c r="A85" s="1030"/>
      <c r="B85" s="1133"/>
      <c r="C85" s="1126"/>
      <c r="D85" s="1125"/>
      <c r="E85" s="1115"/>
    </row>
    <row r="86" spans="1:6" s="1116" customFormat="1">
      <c r="A86" s="1044"/>
      <c r="B86" s="1132"/>
      <c r="C86" s="1126"/>
      <c r="D86" s="1125"/>
      <c r="E86" s="1115"/>
    </row>
    <row r="87" spans="1:6" s="1116" customFormat="1">
      <c r="A87" s="1036"/>
      <c r="B87" s="1130"/>
      <c r="C87" s="1129"/>
      <c r="D87" s="1124"/>
      <c r="E87" s="1112"/>
      <c r="F87" s="1128"/>
    </row>
    <row r="88" spans="1:6" s="1116" customFormat="1">
      <c r="A88" s="1030"/>
      <c r="B88" s="1131"/>
      <c r="C88" s="1126"/>
      <c r="D88" s="1125"/>
      <c r="E88" s="1123"/>
    </row>
    <row r="89" spans="1:6" s="1116" customFormat="1">
      <c r="A89" s="1030"/>
      <c r="B89" s="1130"/>
      <c r="C89" s="1129"/>
      <c r="D89" s="1124"/>
      <c r="E89" s="1112"/>
      <c r="F89" s="1128"/>
    </row>
    <row r="90" spans="1:6" s="1116" customFormat="1">
      <c r="A90" s="1044"/>
      <c r="B90" s="1127"/>
      <c r="C90" s="1126"/>
      <c r="D90" s="1125"/>
      <c r="E90" s="1112"/>
    </row>
    <row r="91" spans="1:6" s="1116" customFormat="1">
      <c r="A91" s="1036"/>
      <c r="B91" s="1130"/>
      <c r="C91" s="1129"/>
      <c r="D91" s="1124"/>
      <c r="E91" s="1112"/>
      <c r="F91" s="1128"/>
    </row>
    <row r="92" spans="1:6" s="1116" customFormat="1">
      <c r="A92" s="1030"/>
      <c r="B92" s="1131"/>
      <c r="C92" s="1126"/>
      <c r="D92" s="1125"/>
      <c r="E92" s="1123"/>
    </row>
    <row r="93" spans="1:6" s="1116" customFormat="1">
      <c r="A93" s="1030"/>
      <c r="B93" s="1130"/>
      <c r="C93" s="1129"/>
      <c r="D93" s="1124"/>
      <c r="E93" s="1112"/>
      <c r="F93" s="1128"/>
    </row>
    <row r="94" spans="1:6" s="1116" customFormat="1">
      <c r="A94" s="1044"/>
      <c r="B94" s="1127"/>
      <c r="C94" s="1126"/>
      <c r="D94" s="1125"/>
      <c r="E94" s="1112"/>
    </row>
    <row r="95" spans="1:6" s="1116" customFormat="1">
      <c r="A95" s="1036"/>
      <c r="B95" s="1130"/>
      <c r="C95" s="1129"/>
      <c r="D95" s="1124"/>
      <c r="E95" s="1112"/>
      <c r="F95" s="1128"/>
    </row>
    <row r="96" spans="1:6" s="1116" customFormat="1">
      <c r="A96" s="1030"/>
      <c r="B96" s="1127"/>
      <c r="C96" s="1126"/>
      <c r="D96" s="1125"/>
      <c r="E96" s="1112"/>
    </row>
    <row r="97" spans="1:5" s="1116" customFormat="1">
      <c r="A97" s="1030"/>
      <c r="B97" s="1117"/>
      <c r="C97" s="1113"/>
      <c r="D97" s="1124"/>
      <c r="E97" s="1112"/>
    </row>
    <row r="98" spans="1:5" s="1116" customFormat="1">
      <c r="A98" s="1044"/>
      <c r="B98" s="1113"/>
      <c r="C98" s="1111"/>
      <c r="D98" s="1123"/>
      <c r="E98" s="1123"/>
    </row>
    <row r="99" spans="1:5" s="1116" customFormat="1">
      <c r="A99" s="1036"/>
      <c r="B99" s="1114"/>
      <c r="D99" s="1122"/>
      <c r="E99" s="1115"/>
    </row>
    <row r="100" spans="1:5" s="1116" customFormat="1">
      <c r="A100" s="1030"/>
      <c r="B100" s="1114"/>
      <c r="D100" s="1112"/>
      <c r="E100" s="1115"/>
    </row>
    <row r="101" spans="1:5" s="1116" customFormat="1">
      <c r="A101" s="1030"/>
      <c r="B101" s="1114"/>
      <c r="D101" s="1112"/>
      <c r="E101" s="1115"/>
    </row>
    <row r="102" spans="1:5">
      <c r="A102" s="1036"/>
    </row>
    <row r="103" spans="1:5">
      <c r="A103" s="1030"/>
    </row>
    <row r="104" spans="1:5">
      <c r="A104" s="1030"/>
      <c r="B104" s="1117"/>
    </row>
    <row r="105" spans="1:5">
      <c r="A105" s="1036"/>
    </row>
    <row r="106" spans="1:5">
      <c r="A106" s="1030"/>
      <c r="B106" s="1117"/>
    </row>
    <row r="107" spans="1:5">
      <c r="A107" s="1030"/>
    </row>
    <row r="108" spans="1:5">
      <c r="A108" s="1036"/>
      <c r="B108" s="1117"/>
    </row>
    <row r="109" spans="1:5">
      <c r="A109" s="1030"/>
    </row>
    <row r="110" spans="1:5">
      <c r="A110" s="1030"/>
      <c r="B110" s="1117"/>
    </row>
    <row r="111" spans="1:5">
      <c r="A111" s="1044"/>
    </row>
    <row r="112" spans="1:5">
      <c r="A112" s="1036"/>
      <c r="B112" s="1117"/>
    </row>
    <row r="113" spans="1:5">
      <c r="A113" s="1030"/>
    </row>
    <row r="114" spans="1:5">
      <c r="A114" s="1030"/>
      <c r="B114" s="1117"/>
    </row>
    <row r="115" spans="1:5">
      <c r="A115" s="1036"/>
      <c r="B115" s="1117"/>
    </row>
    <row r="116" spans="1:5">
      <c r="A116" s="1030"/>
      <c r="B116" s="1121"/>
    </row>
    <row r="117" spans="1:5">
      <c r="A117" s="1030"/>
      <c r="B117" s="1120"/>
      <c r="C117" s="1119"/>
      <c r="D117" s="1118"/>
      <c r="E117" s="1118"/>
    </row>
    <row r="118" spans="1:5">
      <c r="A118" s="1036"/>
      <c r="B118" s="1117"/>
      <c r="E118" s="1118"/>
    </row>
    <row r="119" spans="1:5">
      <c r="A119" s="1030"/>
      <c r="B119" s="1120"/>
      <c r="C119" s="1119"/>
      <c r="D119" s="1118"/>
      <c r="E119" s="1118"/>
    </row>
    <row r="120" spans="1:5">
      <c r="A120" s="1030"/>
      <c r="B120" s="1117"/>
      <c r="E120" s="1118"/>
    </row>
    <row r="121" spans="1:5">
      <c r="A121" s="1036"/>
      <c r="B121" s="1117"/>
    </row>
    <row r="122" spans="1:5">
      <c r="A122" s="1030"/>
      <c r="B122" s="1121"/>
    </row>
    <row r="123" spans="1:5">
      <c r="A123" s="1030"/>
      <c r="B123" s="1120"/>
      <c r="C123" s="1119"/>
      <c r="D123" s="1118"/>
      <c r="E123" s="1118"/>
    </row>
    <row r="124" spans="1:5">
      <c r="A124" s="1036"/>
      <c r="B124" s="1117"/>
      <c r="E124" s="1118"/>
    </row>
    <row r="125" spans="1:5">
      <c r="A125" s="1030"/>
      <c r="B125" s="1120"/>
      <c r="C125" s="1119"/>
      <c r="D125" s="1118"/>
      <c r="E125" s="1118"/>
    </row>
    <row r="126" spans="1:5">
      <c r="A126" s="1030"/>
      <c r="B126" s="1117"/>
      <c r="E126" s="1118"/>
    </row>
    <row r="127" spans="1:5">
      <c r="A127" s="1036"/>
      <c r="B127" s="1120"/>
      <c r="C127" s="1119"/>
      <c r="D127" s="1118"/>
      <c r="E127" s="1118"/>
    </row>
    <row r="128" spans="1:5">
      <c r="A128" s="1030"/>
      <c r="B128" s="1117"/>
      <c r="E128" s="1118"/>
    </row>
    <row r="129" spans="1:5">
      <c r="A129" s="1030"/>
      <c r="B129" s="1117"/>
      <c r="E129" s="1118"/>
    </row>
    <row r="130" spans="1:5">
      <c r="A130" s="1044"/>
      <c r="B130" s="1121"/>
    </row>
    <row r="131" spans="1:5">
      <c r="A131" s="1036"/>
      <c r="B131" s="1120"/>
      <c r="C131" s="1119"/>
      <c r="D131" s="1118"/>
      <c r="E131" s="1118"/>
    </row>
    <row r="132" spans="1:5">
      <c r="A132" s="1030"/>
      <c r="B132" s="1117"/>
      <c r="E132" s="1118"/>
    </row>
    <row r="133" spans="1:5">
      <c r="A133" s="1030"/>
      <c r="B133" s="1117"/>
      <c r="E133" s="1118"/>
    </row>
    <row r="134" spans="1:5">
      <c r="A134" s="1036"/>
      <c r="B134" s="1121"/>
    </row>
    <row r="135" spans="1:5">
      <c r="A135" s="1030"/>
      <c r="B135" s="1120"/>
      <c r="C135" s="1119"/>
      <c r="D135" s="1118"/>
      <c r="E135" s="1118"/>
    </row>
    <row r="136" spans="1:5">
      <c r="A136" s="1030"/>
      <c r="B136" s="1117"/>
      <c r="E136" s="1118"/>
    </row>
    <row r="137" spans="1:5">
      <c r="A137" s="1036"/>
      <c r="B137" s="1117"/>
    </row>
    <row r="138" spans="1:5" s="1116" customFormat="1">
      <c r="A138" s="1030"/>
      <c r="B138" s="1114"/>
      <c r="D138" s="1115"/>
      <c r="E138" s="1115"/>
    </row>
    <row r="139" spans="1:5">
      <c r="A139" s="1030"/>
    </row>
    <row r="140" spans="1:5">
      <c r="A140" s="1044"/>
      <c r="B140" s="1114"/>
    </row>
    <row r="141" spans="1:5">
      <c r="A141" s="1036"/>
    </row>
    <row r="142" spans="1:5">
      <c r="A142" s="1030"/>
    </row>
    <row r="143" spans="1:5">
      <c r="A143" s="1030"/>
    </row>
    <row r="144" spans="1:5">
      <c r="A144" s="1036"/>
    </row>
    <row r="145" spans="1:1">
      <c r="A145" s="1030"/>
    </row>
    <row r="146" spans="1:1">
      <c r="A146" s="1030"/>
    </row>
    <row r="147" spans="1:1">
      <c r="A147" s="1036"/>
    </row>
    <row r="148" spans="1:1">
      <c r="A148" s="1030"/>
    </row>
    <row r="149" spans="1:1">
      <c r="A149" s="1030"/>
    </row>
    <row r="150" spans="1:1">
      <c r="A150" s="1036"/>
    </row>
    <row r="151" spans="1:1">
      <c r="A151" s="1030"/>
    </row>
    <row r="152" spans="1:1">
      <c r="A152" s="1030"/>
    </row>
    <row r="153" spans="1:1">
      <c r="A153" s="1036"/>
    </row>
    <row r="154" spans="1:1">
      <c r="A154" s="1030"/>
    </row>
    <row r="155" spans="1:1">
      <c r="A155" s="1030"/>
    </row>
    <row r="156" spans="1:1">
      <c r="A156" s="1036"/>
    </row>
    <row r="157" spans="1:1">
      <c r="A157" s="1030"/>
    </row>
    <row r="158" spans="1:1">
      <c r="A158" s="1030"/>
    </row>
    <row r="159" spans="1:1">
      <c r="A159" s="1036"/>
    </row>
    <row r="160" spans="1:1">
      <c r="A160" s="1030"/>
    </row>
    <row r="161" spans="1:5">
      <c r="A161" s="1030"/>
    </row>
    <row r="162" spans="1:5">
      <c r="A162" s="1036"/>
    </row>
    <row r="163" spans="1:5">
      <c r="A163" s="1030"/>
      <c r="B163" s="1114"/>
      <c r="C163" s="1116"/>
      <c r="D163" s="1115"/>
      <c r="E163" s="1115"/>
    </row>
    <row r="164" spans="1:5">
      <c r="A164" s="1030"/>
    </row>
    <row r="165" spans="1:5">
      <c r="A165" s="1036"/>
      <c r="B165" s="1114"/>
    </row>
    <row r="166" spans="1:5">
      <c r="A166" s="1030"/>
    </row>
    <row r="167" spans="1:5">
      <c r="A167" s="1030"/>
    </row>
    <row r="168" spans="1:5">
      <c r="A168" s="1036"/>
    </row>
    <row r="169" spans="1:5">
      <c r="A169" s="1030"/>
    </row>
    <row r="170" spans="1:5">
      <c r="A170" s="1030"/>
    </row>
    <row r="171" spans="1:5">
      <c r="A171" s="1044"/>
    </row>
    <row r="172" spans="1:5">
      <c r="A172" s="1036"/>
    </row>
    <row r="173" spans="1:5">
      <c r="A173" s="1030"/>
    </row>
    <row r="174" spans="1:5">
      <c r="A174" s="1030"/>
    </row>
    <row r="175" spans="1:5">
      <c r="A175" s="1036"/>
    </row>
    <row r="176" spans="1:5">
      <c r="A176" s="1044"/>
    </row>
    <row r="177" spans="1:1">
      <c r="A177" s="1030"/>
    </row>
    <row r="178" spans="1:1">
      <c r="A178" s="1044"/>
    </row>
    <row r="179" spans="1:1">
      <c r="A179" s="1036"/>
    </row>
    <row r="180" spans="1:1">
      <c r="A180" s="1030"/>
    </row>
    <row r="181" spans="1:1">
      <c r="A181" s="1030"/>
    </row>
    <row r="182" spans="1:1">
      <c r="A182" s="1036"/>
    </row>
    <row r="183" spans="1:1">
      <c r="A183" s="1030"/>
    </row>
    <row r="184" spans="1:1">
      <c r="A184" s="1030"/>
    </row>
    <row r="185" spans="1:1">
      <c r="A185" s="1036"/>
    </row>
    <row r="186" spans="1:1">
      <c r="A186" s="1030"/>
    </row>
    <row r="187" spans="1:1">
      <c r="A187" s="1030"/>
    </row>
    <row r="188" spans="1:1">
      <c r="A188" s="1036"/>
    </row>
    <row r="189" spans="1:1">
      <c r="A189" s="1030"/>
    </row>
    <row r="190" spans="1:1">
      <c r="A190" s="1030"/>
    </row>
    <row r="191" spans="1:1">
      <c r="A191" s="1036"/>
    </row>
    <row r="192" spans="1:1">
      <c r="A192" s="1030"/>
    </row>
    <row r="193" spans="1:1">
      <c r="A193" s="1030"/>
    </row>
    <row r="194" spans="1:1">
      <c r="A194" s="1036"/>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86/2022&amp;RSTRELOVOD IN OZEMLJITVE</oddHeader>
    <oddFooter>&amp;RStran &amp;P od &amp;N</oddFooter>
  </headerFooter>
  <rowBreaks count="1" manualBreakCount="1">
    <brk id="4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6A71D-C4CA-420E-998E-0CCF472A6CDA}">
  <sheetPr>
    <tabColor rgb="FFFF0000"/>
  </sheetPr>
  <dimension ref="A1:F89"/>
  <sheetViews>
    <sheetView view="pageBreakPreview" zoomScale="130" zoomScaleNormal="100" zoomScaleSheetLayoutView="130" workbookViewId="0">
      <pane ySplit="3" topLeftCell="A4" activePane="bottomLeft" state="frozen"/>
      <selection activeCell="K26" sqref="K26"/>
      <selection pane="bottomLeft" activeCell="D21" sqref="D21"/>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6" s="1035" customFormat="1" ht="20.100000000000001" customHeight="1">
      <c r="A1" s="1035" t="s">
        <v>1595</v>
      </c>
      <c r="B1" s="1033"/>
      <c r="D1" s="1034"/>
      <c r="E1" s="1034"/>
    </row>
    <row r="2" spans="1:6" ht="20.100000000000001" customHeight="1"/>
    <row r="3" spans="1:6" ht="20.100000000000001" customHeight="1" thickBot="1">
      <c r="A3" s="1046" t="s">
        <v>1209</v>
      </c>
      <c r="B3" s="1047" t="s">
        <v>1210</v>
      </c>
      <c r="C3" s="1046" t="s">
        <v>1211</v>
      </c>
      <c r="D3" s="1045" t="s">
        <v>1212</v>
      </c>
      <c r="E3" s="1045" t="s">
        <v>1213</v>
      </c>
    </row>
    <row r="4" spans="1:6" s="1035" customFormat="1" ht="20.100000000000001" customHeight="1">
      <c r="B4" s="1081"/>
      <c r="C4" s="1074"/>
      <c r="D4" s="1073"/>
      <c r="E4" s="1031"/>
    </row>
    <row r="5" spans="1:6" s="1035" customFormat="1" ht="20.100000000000001" customHeight="1">
      <c r="A5" s="1036" t="s">
        <v>1216</v>
      </c>
      <c r="B5" s="1080" t="s">
        <v>1596</v>
      </c>
      <c r="C5" s="1074"/>
      <c r="D5" s="1073"/>
      <c r="E5" s="1031"/>
    </row>
    <row r="6" spans="1:6" s="1035" customFormat="1" ht="20.100000000000001" customHeight="1">
      <c r="B6" s="1078" t="s">
        <v>657</v>
      </c>
      <c r="C6" s="1077">
        <v>16</v>
      </c>
      <c r="D6" s="1072"/>
      <c r="E6" s="1031">
        <f>C6*D6</f>
        <v>0</v>
      </c>
      <c r="F6" s="1076"/>
    </row>
    <row r="7" spans="1:6" s="1035" customFormat="1" ht="20.100000000000001" customHeight="1">
      <c r="B7" s="1078"/>
      <c r="C7" s="1077"/>
      <c r="D7" s="1072"/>
      <c r="E7" s="1031"/>
      <c r="F7" s="1076"/>
    </row>
    <row r="8" spans="1:6" s="1035" customFormat="1" ht="20.100000000000001" customHeight="1">
      <c r="A8" s="1036" t="s">
        <v>1218</v>
      </c>
      <c r="B8" s="1079" t="s">
        <v>1597</v>
      </c>
      <c r="C8" s="1074"/>
      <c r="D8" s="1073"/>
      <c r="E8" s="1031"/>
    </row>
    <row r="9" spans="1:6" s="1035" customFormat="1" ht="20.100000000000001" customHeight="1">
      <c r="B9" s="1078" t="s">
        <v>657</v>
      </c>
      <c r="C9" s="1077">
        <v>16</v>
      </c>
      <c r="D9" s="1072"/>
      <c r="E9" s="1031">
        <f>C9*D9</f>
        <v>0</v>
      </c>
      <c r="F9" s="1076"/>
    </row>
    <row r="10" spans="1:6" s="1035" customFormat="1" ht="20.100000000000001" customHeight="1">
      <c r="B10" s="1078"/>
      <c r="C10" s="1077"/>
      <c r="D10" s="1072"/>
      <c r="E10" s="1031"/>
      <c r="F10" s="1076"/>
    </row>
    <row r="11" spans="1:6" s="1035" customFormat="1" ht="39.950000000000003" customHeight="1">
      <c r="A11" s="1036" t="s">
        <v>1219</v>
      </c>
      <c r="B11" s="1075" t="s">
        <v>1598</v>
      </c>
      <c r="C11" s="1074"/>
      <c r="D11" s="1073"/>
      <c r="E11" s="1031"/>
    </row>
    <row r="12" spans="1:6" s="1035" customFormat="1" ht="20.100000000000001" customHeight="1">
      <c r="A12" s="1044"/>
      <c r="B12" s="1078" t="s">
        <v>657</v>
      </c>
      <c r="C12" s="1077">
        <v>1</v>
      </c>
      <c r="D12" s="1072" t="s">
        <v>3465</v>
      </c>
      <c r="E12" s="1031">
        <v>0</v>
      </c>
      <c r="F12" s="1076"/>
    </row>
    <row r="13" spans="1:6" s="1035" customFormat="1" ht="20.100000000000001" customHeight="1">
      <c r="A13" s="1044"/>
      <c r="B13" s="1078"/>
      <c r="C13" s="1077"/>
      <c r="D13" s="1072"/>
      <c r="E13" s="1031"/>
      <c r="F13" s="1076"/>
    </row>
    <row r="14" spans="1:6" s="1035" customFormat="1" ht="20.100000000000001" customHeight="1">
      <c r="A14" s="1036" t="s">
        <v>1221</v>
      </c>
      <c r="B14" s="1079" t="s">
        <v>1599</v>
      </c>
      <c r="C14" s="1074"/>
      <c r="D14" s="1073"/>
      <c r="E14" s="1031"/>
    </row>
    <row r="15" spans="1:6" s="1035" customFormat="1" ht="20.100000000000001" customHeight="1">
      <c r="B15" s="1078" t="s">
        <v>81</v>
      </c>
      <c r="C15" s="1077">
        <v>1</v>
      </c>
      <c r="D15" s="1072" t="s">
        <v>3465</v>
      </c>
      <c r="E15" s="1031">
        <v>0</v>
      </c>
      <c r="F15" s="1076"/>
    </row>
    <row r="16" spans="1:6" s="1035" customFormat="1" ht="20.100000000000001" customHeight="1">
      <c r="B16" s="1078"/>
      <c r="C16" s="1077"/>
      <c r="D16" s="1072"/>
      <c r="E16" s="1031"/>
      <c r="F16" s="1076"/>
    </row>
    <row r="17" spans="1:6" s="1035" customFormat="1" ht="39.950000000000003" customHeight="1">
      <c r="A17" s="1036" t="s">
        <v>1223</v>
      </c>
      <c r="B17" s="1075" t="s">
        <v>1600</v>
      </c>
      <c r="C17" s="1074"/>
      <c r="D17" s="1073"/>
      <c r="E17" s="1031"/>
    </row>
    <row r="18" spans="1:6" s="1035" customFormat="1" ht="20.100000000000001" customHeight="1">
      <c r="A18" s="1077"/>
      <c r="B18" s="1078" t="s">
        <v>81</v>
      </c>
      <c r="C18" s="1077">
        <v>1</v>
      </c>
      <c r="D18" s="1072" t="s">
        <v>3465</v>
      </c>
      <c r="E18" s="1031">
        <v>0</v>
      </c>
      <c r="F18" s="1076"/>
    </row>
    <row r="19" spans="1:6" s="1035" customFormat="1" ht="20.100000000000001" customHeight="1">
      <c r="A19" s="1077"/>
      <c r="B19" s="1078"/>
      <c r="C19" s="1077"/>
      <c r="D19" s="1072"/>
      <c r="E19" s="1031"/>
      <c r="F19" s="1076"/>
    </row>
    <row r="20" spans="1:6" s="1035" customFormat="1" ht="39.950000000000003" customHeight="1">
      <c r="A20" s="1036" t="s">
        <v>1225</v>
      </c>
      <c r="B20" s="1075" t="s">
        <v>1601</v>
      </c>
      <c r="C20" s="1074"/>
      <c r="D20" s="1073"/>
      <c r="E20" s="1031"/>
    </row>
    <row r="21" spans="1:6" s="1035" customFormat="1" ht="20.100000000000001" customHeight="1">
      <c r="A21" s="1044"/>
      <c r="B21" s="1037" t="s">
        <v>81</v>
      </c>
      <c r="C21" s="1032">
        <v>1</v>
      </c>
      <c r="D21" s="1072"/>
      <c r="E21" s="1031">
        <f>C21*D21</f>
        <v>0</v>
      </c>
    </row>
    <row r="22" spans="1:6" s="1035" customFormat="1" ht="20.100000000000001" customHeight="1">
      <c r="A22" s="1030"/>
      <c r="B22" s="1032"/>
      <c r="C22" s="1030"/>
      <c r="D22" s="1057"/>
      <c r="E22" s="1057"/>
    </row>
    <row r="23" spans="1:6" s="1035" customFormat="1" ht="20.100000000000001" customHeight="1">
      <c r="A23" s="1035" t="s">
        <v>3464</v>
      </c>
      <c r="B23" s="1033"/>
      <c r="D23" s="1071"/>
      <c r="E23" s="1034">
        <f>SUM(E4:E22)</f>
        <v>0</v>
      </c>
    </row>
    <row r="24" spans="1:6" s="1035" customFormat="1">
      <c r="B24" s="1033"/>
      <c r="D24" s="1031"/>
      <c r="E24" s="1034"/>
    </row>
    <row r="25" spans="1:6" s="1035" customFormat="1">
      <c r="B25" s="1033"/>
      <c r="D25" s="1031"/>
      <c r="E25" s="1034"/>
    </row>
    <row r="27" spans="1:6">
      <c r="A27" s="1044"/>
    </row>
    <row r="28" spans="1:6">
      <c r="B28" s="1037"/>
    </row>
    <row r="29" spans="1:6">
      <c r="A29" s="1044"/>
    </row>
    <row r="30" spans="1:6">
      <c r="B30" s="1037"/>
    </row>
    <row r="31" spans="1:6">
      <c r="A31" s="1044"/>
    </row>
    <row r="32" spans="1:6">
      <c r="B32" s="1037"/>
    </row>
    <row r="33" spans="1:5">
      <c r="A33" s="1044"/>
    </row>
    <row r="34" spans="1:5">
      <c r="B34" s="1037"/>
    </row>
    <row r="35" spans="1:5">
      <c r="A35" s="1044"/>
    </row>
    <row r="36" spans="1:5">
      <c r="B36" s="1037"/>
    </row>
    <row r="37" spans="1:5">
      <c r="A37" s="1044"/>
    </row>
    <row r="38" spans="1:5">
      <c r="B38" s="1037"/>
    </row>
    <row r="39" spans="1:5">
      <c r="B39" s="1037"/>
    </row>
    <row r="40" spans="1:5">
      <c r="A40" s="1044"/>
      <c r="B40" s="1053"/>
    </row>
    <row r="41" spans="1:5">
      <c r="A41" s="1044"/>
      <c r="B41" s="1042"/>
      <c r="C41" s="1041"/>
      <c r="D41" s="1038"/>
      <c r="E41" s="1038"/>
    </row>
    <row r="42" spans="1:5">
      <c r="B42" s="1037"/>
      <c r="E42" s="1038"/>
    </row>
    <row r="43" spans="1:5">
      <c r="A43" s="1044"/>
      <c r="B43" s="1042"/>
      <c r="C43" s="1041"/>
      <c r="D43" s="1038"/>
      <c r="E43" s="1038"/>
    </row>
    <row r="44" spans="1:5">
      <c r="B44" s="1037"/>
      <c r="E44" s="1038"/>
    </row>
    <row r="45" spans="1:5">
      <c r="B45" s="1037"/>
    </row>
    <row r="46" spans="1:5">
      <c r="A46" s="1044"/>
      <c r="B46" s="1053"/>
    </row>
    <row r="47" spans="1:5">
      <c r="A47" s="1044"/>
      <c r="B47" s="1042"/>
      <c r="C47" s="1041"/>
      <c r="D47" s="1038"/>
      <c r="E47" s="1038"/>
    </row>
    <row r="48" spans="1:5">
      <c r="B48" s="1037"/>
      <c r="E48" s="1038"/>
    </row>
    <row r="49" spans="1:5">
      <c r="A49" s="1044"/>
      <c r="B49" s="1042"/>
      <c r="C49" s="1041"/>
      <c r="D49" s="1038"/>
      <c r="E49" s="1038"/>
    </row>
    <row r="50" spans="1:5">
      <c r="B50" s="1037"/>
      <c r="E50" s="1038"/>
    </row>
    <row r="51" spans="1:5">
      <c r="A51" s="1044"/>
      <c r="B51" s="1042"/>
      <c r="C51" s="1041"/>
      <c r="D51" s="1038"/>
      <c r="E51" s="1038"/>
    </row>
    <row r="52" spans="1:5">
      <c r="B52" s="1037"/>
      <c r="E52" s="1038"/>
    </row>
    <row r="53" spans="1:5">
      <c r="B53" s="1037"/>
      <c r="E53" s="1038"/>
    </row>
    <row r="54" spans="1:5">
      <c r="A54" s="1044"/>
      <c r="B54" s="1053"/>
    </row>
    <row r="55" spans="1:5">
      <c r="A55" s="1044"/>
      <c r="B55" s="1042"/>
      <c r="C55" s="1041"/>
      <c r="D55" s="1038"/>
      <c r="E55" s="1038"/>
    </row>
    <row r="56" spans="1:5">
      <c r="B56" s="1037"/>
      <c r="E56" s="1038"/>
    </row>
    <row r="57" spans="1:5">
      <c r="B57" s="1037"/>
      <c r="E57" s="1038"/>
    </row>
    <row r="58" spans="1:5">
      <c r="A58" s="1044"/>
      <c r="B58" s="1053"/>
    </row>
    <row r="59" spans="1:5">
      <c r="A59" s="1044"/>
      <c r="B59" s="1042"/>
      <c r="C59" s="1041"/>
      <c r="D59" s="1038"/>
      <c r="E59" s="1038"/>
    </row>
    <row r="60" spans="1:5">
      <c r="B60" s="1037"/>
      <c r="E60" s="1038"/>
    </row>
    <row r="61" spans="1:5">
      <c r="B61" s="1037"/>
    </row>
    <row r="62" spans="1:5" s="1035" customFormat="1">
      <c r="B62" s="1033"/>
      <c r="D62" s="1034"/>
      <c r="E62" s="1034"/>
    </row>
    <row r="64" spans="1:5">
      <c r="B64" s="1033"/>
    </row>
    <row r="87" spans="2:5">
      <c r="B87" s="1033"/>
      <c r="C87" s="1035"/>
      <c r="D87" s="1034"/>
      <c r="E87" s="1034"/>
    </row>
    <row r="89" spans="2:5">
      <c r="B89" s="1033"/>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86/2022&amp;ROGREVANJE ŽLEBOV</oddHeader>
    <oddFooter>&amp;RStran &amp;P od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58EE6-D707-4319-B1D5-70F2D39484DB}">
  <sheetPr>
    <tabColor rgb="FFFF0000"/>
  </sheetPr>
  <dimension ref="A1:F401"/>
  <sheetViews>
    <sheetView view="pageBreakPreview" zoomScale="130" zoomScaleNormal="100" zoomScaleSheetLayoutView="130" workbookViewId="0">
      <pane ySplit="3" topLeftCell="A4" activePane="bottomLeft" state="frozen"/>
      <selection activeCell="K26" sqref="K26"/>
      <selection pane="bottomLeft" activeCell="D6" sqref="D6:D29"/>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5" s="1035" customFormat="1" ht="20.100000000000001" customHeight="1">
      <c r="A1" s="1035" t="s">
        <v>1602</v>
      </c>
      <c r="B1" s="1033"/>
      <c r="D1" s="1034"/>
      <c r="E1" s="1034"/>
    </row>
    <row r="2" spans="1:5" ht="20.100000000000001" customHeight="1"/>
    <row r="3" spans="1:5" ht="20.100000000000001" customHeight="1" thickBot="1">
      <c r="A3" s="1046" t="s">
        <v>1209</v>
      </c>
      <c r="B3" s="1047" t="s">
        <v>1210</v>
      </c>
      <c r="C3" s="1046" t="s">
        <v>1211</v>
      </c>
      <c r="D3" s="1045" t="s">
        <v>1212</v>
      </c>
      <c r="E3" s="1045" t="s">
        <v>1213</v>
      </c>
    </row>
    <row r="4" spans="1:5" ht="20.100000000000001" customHeight="1">
      <c r="A4" s="1044"/>
      <c r="B4" s="1102" t="s">
        <v>1603</v>
      </c>
      <c r="D4" s="1057"/>
      <c r="E4" s="1057"/>
    </row>
    <row r="5" spans="1:5" ht="60" customHeight="1">
      <c r="A5" s="1036" t="s">
        <v>1216</v>
      </c>
      <c r="B5" s="1042" t="s">
        <v>1604</v>
      </c>
      <c r="D5" s="1030"/>
    </row>
    <row r="6" spans="1:5" ht="20.100000000000001" customHeight="1">
      <c r="A6" s="1035"/>
      <c r="B6" s="1037" t="s">
        <v>1064</v>
      </c>
      <c r="C6" s="1030">
        <v>35</v>
      </c>
      <c r="D6" s="1142"/>
      <c r="E6" s="1031">
        <f>C6*D6</f>
        <v>0</v>
      </c>
    </row>
    <row r="7" spans="1:5" ht="20.100000000000001" customHeight="1">
      <c r="A7" s="1068"/>
      <c r="B7" s="1037"/>
    </row>
    <row r="8" spans="1:5" ht="60" customHeight="1">
      <c r="A8" s="1036" t="s">
        <v>1218</v>
      </c>
      <c r="B8" s="1091" t="s">
        <v>1605</v>
      </c>
      <c r="C8" s="1141"/>
      <c r="D8" s="1140"/>
    </row>
    <row r="9" spans="1:5" ht="20.100000000000001" customHeight="1">
      <c r="A9" s="1035"/>
      <c r="B9" s="1139" t="s">
        <v>1064</v>
      </c>
      <c r="C9" s="1138">
        <v>60</v>
      </c>
      <c r="D9" s="1140"/>
      <c r="E9" s="1031">
        <f>C9*D9</f>
        <v>0</v>
      </c>
    </row>
    <row r="10" spans="1:5" ht="20.100000000000001" customHeight="1">
      <c r="A10" s="1035"/>
      <c r="B10" s="1053"/>
    </row>
    <row r="11" spans="1:5" ht="20.100000000000001" customHeight="1">
      <c r="A11" s="1036" t="s">
        <v>1219</v>
      </c>
      <c r="B11" s="1096" t="s">
        <v>1606</v>
      </c>
      <c r="C11" s="1141"/>
      <c r="D11" s="1140"/>
    </row>
    <row r="12" spans="1:5" ht="20.100000000000001" customHeight="1">
      <c r="A12" s="1044"/>
      <c r="B12" s="1139" t="s">
        <v>1064</v>
      </c>
      <c r="C12" s="1138">
        <v>150</v>
      </c>
      <c r="D12" s="1140"/>
      <c r="E12" s="1031">
        <f>C12*D12</f>
        <v>0</v>
      </c>
    </row>
    <row r="13" spans="1:5" ht="20.100000000000001" customHeight="1">
      <c r="A13" s="1044"/>
      <c r="B13" s="1037"/>
    </row>
    <row r="14" spans="1:5" ht="20.100000000000001" customHeight="1">
      <c r="A14" s="1036" t="s">
        <v>1221</v>
      </c>
      <c r="B14" s="1096" t="s">
        <v>1607</v>
      </c>
      <c r="C14" s="1141"/>
      <c r="D14" s="1140"/>
    </row>
    <row r="15" spans="1:5" ht="20.100000000000001" customHeight="1">
      <c r="A15" s="1035"/>
      <c r="B15" s="1139" t="s">
        <v>1064</v>
      </c>
      <c r="C15" s="1138">
        <v>100</v>
      </c>
      <c r="D15" s="1140"/>
      <c r="E15" s="1031">
        <f>C15*D15</f>
        <v>0</v>
      </c>
    </row>
    <row r="16" spans="1:5" ht="20.100000000000001" customHeight="1">
      <c r="A16" s="1035"/>
      <c r="B16" s="1037"/>
    </row>
    <row r="17" spans="1:5" ht="20.100000000000001" customHeight="1">
      <c r="A17" s="1036" t="s">
        <v>1223</v>
      </c>
      <c r="B17" s="1032" t="s">
        <v>1608</v>
      </c>
      <c r="C17" s="1141"/>
      <c r="D17" s="1140"/>
    </row>
    <row r="18" spans="1:5" ht="20.100000000000001" customHeight="1">
      <c r="A18" s="1044"/>
      <c r="B18" s="1139" t="s">
        <v>123</v>
      </c>
      <c r="C18" s="1138">
        <v>9.6</v>
      </c>
      <c r="D18" s="1140"/>
      <c r="E18" s="1031">
        <f>C18*D18</f>
        <v>0</v>
      </c>
    </row>
    <row r="19" spans="1:5" ht="20.100000000000001" customHeight="1">
      <c r="A19" s="1044"/>
      <c r="B19" s="1037"/>
    </row>
    <row r="20" spans="1:5" ht="20.100000000000001" customHeight="1">
      <c r="A20" s="1036" t="s">
        <v>1225</v>
      </c>
      <c r="B20" s="1096" t="s">
        <v>1609</v>
      </c>
      <c r="C20" s="1141"/>
      <c r="D20" s="1140"/>
    </row>
    <row r="21" spans="1:5" ht="20.100000000000001" customHeight="1">
      <c r="B21" s="1139" t="s">
        <v>123</v>
      </c>
      <c r="C21" s="1138">
        <v>9.6</v>
      </c>
      <c r="D21" s="1140"/>
      <c r="E21" s="1031">
        <f>C21*D21</f>
        <v>0</v>
      </c>
    </row>
    <row r="22" spans="1:5" ht="20.100000000000001" customHeight="1">
      <c r="A22" s="1044"/>
      <c r="B22" s="1037"/>
    </row>
    <row r="23" spans="1:5" ht="60" customHeight="1">
      <c r="A23" s="1036" t="s">
        <v>1227</v>
      </c>
      <c r="B23" s="1042" t="s">
        <v>1610</v>
      </c>
      <c r="C23" s="1070"/>
    </row>
    <row r="24" spans="1:5" ht="20.100000000000001" customHeight="1">
      <c r="B24" s="1139" t="s">
        <v>657</v>
      </c>
      <c r="C24" s="1138">
        <v>2</v>
      </c>
      <c r="E24" s="1031">
        <f>C24*D24</f>
        <v>0</v>
      </c>
    </row>
    <row r="25" spans="1:5" ht="20.100000000000001" customHeight="1">
      <c r="B25" s="1037"/>
    </row>
    <row r="26" spans="1:5" ht="39.950000000000003" customHeight="1">
      <c r="A26" s="1036" t="s">
        <v>1229</v>
      </c>
      <c r="B26" s="1042" t="s">
        <v>1611</v>
      </c>
      <c r="C26" s="1070"/>
    </row>
    <row r="27" spans="1:5" ht="20.100000000000001" customHeight="1">
      <c r="B27" s="1139" t="s">
        <v>657</v>
      </c>
      <c r="C27" s="1138">
        <v>1</v>
      </c>
      <c r="E27" s="1031">
        <f>C27*D27</f>
        <v>0</v>
      </c>
    </row>
    <row r="28" spans="1:5" ht="20.100000000000001" customHeight="1">
      <c r="B28" s="1037"/>
    </row>
    <row r="29" spans="1:5" ht="20.100000000000001" customHeight="1">
      <c r="A29" s="1036" t="s">
        <v>1231</v>
      </c>
      <c r="B29" s="1032" t="s">
        <v>1612</v>
      </c>
      <c r="D29" s="1137"/>
    </row>
    <row r="30" spans="1:5" ht="20.100000000000001" customHeight="1">
      <c r="A30" s="1035"/>
      <c r="B30" s="1037" t="s">
        <v>128</v>
      </c>
      <c r="C30" s="1030">
        <v>30</v>
      </c>
      <c r="D30" s="1137"/>
      <c r="E30" s="1031">
        <f>C30*D30</f>
        <v>0</v>
      </c>
    </row>
    <row r="31" spans="1:5" ht="20.100000000000001" customHeight="1">
      <c r="A31" s="1035"/>
      <c r="B31" s="1037"/>
      <c r="D31" s="1137"/>
    </row>
    <row r="32" spans="1:5" ht="39.950000000000003" customHeight="1">
      <c r="A32" s="1036" t="s">
        <v>1233</v>
      </c>
      <c r="B32" s="1136" t="s">
        <v>1590</v>
      </c>
      <c r="C32" s="1035"/>
      <c r="D32" s="1071"/>
    </row>
    <row r="33" spans="1:5" ht="20.100000000000001" customHeight="1">
      <c r="B33" s="1078" t="s">
        <v>1064</v>
      </c>
      <c r="C33" s="1077">
        <v>60</v>
      </c>
      <c r="D33" s="1072"/>
      <c r="E33" s="1031">
        <f>C33*D33</f>
        <v>0</v>
      </c>
    </row>
    <row r="34" spans="1:5" ht="20.100000000000001" customHeight="1">
      <c r="B34" s="1037"/>
      <c r="D34" s="1137"/>
    </row>
    <row r="35" spans="1:5" ht="39.950000000000003" customHeight="1">
      <c r="A35" s="1036" t="s">
        <v>1236</v>
      </c>
      <c r="B35" s="1032" t="s">
        <v>1613</v>
      </c>
      <c r="C35" s="1093"/>
      <c r="D35" s="1092"/>
      <c r="E35" s="1092"/>
    </row>
    <row r="36" spans="1:5" ht="20.100000000000001" customHeight="1">
      <c r="B36" s="1037" t="s">
        <v>1064</v>
      </c>
      <c r="C36" s="1030">
        <v>100</v>
      </c>
      <c r="D36" s="1092"/>
      <c r="E36" s="1092">
        <f>C36*D36</f>
        <v>0</v>
      </c>
    </row>
    <row r="37" spans="1:5" ht="20.100000000000001" customHeight="1">
      <c r="B37" s="1037"/>
      <c r="E37" s="1038"/>
    </row>
    <row r="38" spans="1:5" s="1035" customFormat="1" ht="20.100000000000001" customHeight="1">
      <c r="A38" s="1035" t="s">
        <v>3466</v>
      </c>
      <c r="B38" s="1033"/>
      <c r="D38" s="1031"/>
      <c r="E38" s="1034">
        <f>SUM(E4:E37)</f>
        <v>0</v>
      </c>
    </row>
    <row r="39" spans="1:5" s="1035" customFormat="1">
      <c r="A39" s="1044"/>
      <c r="B39" s="1033"/>
      <c r="D39" s="1031"/>
      <c r="E39" s="1034"/>
    </row>
    <row r="40" spans="1:5" s="1035" customFormat="1">
      <c r="B40" s="1033"/>
      <c r="D40" s="1031"/>
      <c r="E40" s="1034"/>
    </row>
    <row r="42" spans="1:5">
      <c r="B42" s="1033"/>
      <c r="D42" s="1057"/>
      <c r="E42" s="1057"/>
    </row>
    <row r="43" spans="1:5">
      <c r="A43" s="1044"/>
      <c r="D43" s="1057"/>
      <c r="E43" s="1057"/>
    </row>
    <row r="44" spans="1:5">
      <c r="A44" s="1044"/>
      <c r="B44" s="1066"/>
      <c r="D44" s="1057"/>
      <c r="E44" s="1057"/>
    </row>
    <row r="45" spans="1:5">
      <c r="A45" s="1044"/>
      <c r="B45" s="1065"/>
      <c r="D45" s="1057"/>
      <c r="E45" s="1057"/>
    </row>
    <row r="46" spans="1:5">
      <c r="A46" s="1044"/>
      <c r="B46" s="1064"/>
      <c r="D46" s="1057"/>
      <c r="E46" s="1057"/>
    </row>
    <row r="47" spans="1:5">
      <c r="A47" s="1044"/>
      <c r="B47" s="1064"/>
      <c r="D47" s="1057"/>
      <c r="E47" s="1057"/>
    </row>
    <row r="48" spans="1:5">
      <c r="A48" s="1044"/>
      <c r="B48" s="1037"/>
    </row>
    <row r="49" spans="1:5">
      <c r="A49" s="1044"/>
      <c r="D49" s="1057"/>
    </row>
    <row r="50" spans="1:5">
      <c r="A50" s="1044"/>
      <c r="D50" s="1057"/>
    </row>
    <row r="51" spans="1:5">
      <c r="A51" s="1044"/>
      <c r="B51" s="1037"/>
    </row>
    <row r="52" spans="1:5">
      <c r="A52" s="1044"/>
      <c r="D52" s="1057"/>
    </row>
    <row r="53" spans="1:5">
      <c r="A53" s="1044"/>
      <c r="B53" s="1037"/>
    </row>
    <row r="54" spans="1:5">
      <c r="A54" s="1044"/>
      <c r="D54" s="1057"/>
    </row>
    <row r="55" spans="1:5">
      <c r="A55" s="1044"/>
      <c r="B55" s="1037"/>
    </row>
    <row r="56" spans="1:5">
      <c r="A56" s="1044"/>
      <c r="D56" s="1057"/>
    </row>
    <row r="57" spans="1:5">
      <c r="A57" s="1044"/>
      <c r="B57" s="1037"/>
    </row>
    <row r="58" spans="1:5">
      <c r="A58" s="1044"/>
      <c r="D58" s="1057"/>
    </row>
    <row r="59" spans="1:5">
      <c r="B59" s="1037"/>
    </row>
    <row r="61" spans="1:5" s="1035" customFormat="1">
      <c r="B61" s="1033"/>
      <c r="D61" s="1031"/>
      <c r="E61" s="1034"/>
    </row>
    <row r="62" spans="1:5" s="1035" customFormat="1">
      <c r="B62" s="1033"/>
      <c r="D62" s="1031"/>
      <c r="E62" s="1034"/>
    </row>
    <row r="63" spans="1:5" s="1035" customFormat="1">
      <c r="B63" s="1033"/>
      <c r="D63" s="1034"/>
      <c r="E63" s="1071"/>
    </row>
    <row r="64" spans="1:5" s="1035" customFormat="1">
      <c r="A64" s="1030"/>
      <c r="B64" s="1032"/>
      <c r="C64" s="1030"/>
      <c r="D64" s="1057"/>
      <c r="E64" s="1057"/>
    </row>
    <row r="65" spans="1:5" s="1035" customFormat="1">
      <c r="A65" s="1044"/>
      <c r="B65" s="1032"/>
      <c r="C65" s="1030"/>
      <c r="D65" s="1057"/>
      <c r="E65" s="1057"/>
    </row>
    <row r="66" spans="1:5" s="1035" customFormat="1">
      <c r="A66" s="1044"/>
      <c r="B66" s="1037"/>
      <c r="C66" s="1032"/>
      <c r="D66" s="1031"/>
      <c r="E66" s="1031"/>
    </row>
    <row r="67" spans="1:5" s="1035" customFormat="1">
      <c r="A67" s="1044"/>
      <c r="B67" s="1032"/>
      <c r="C67" s="1030"/>
      <c r="D67" s="1057"/>
      <c r="E67" s="1057"/>
    </row>
    <row r="68" spans="1:5" s="1035" customFormat="1">
      <c r="A68" s="1044"/>
      <c r="B68" s="1037"/>
      <c r="C68" s="1032"/>
      <c r="D68" s="1031"/>
      <c r="E68" s="1031"/>
    </row>
    <row r="69" spans="1:5" s="1035" customFormat="1">
      <c r="A69" s="1044"/>
      <c r="B69" s="1032"/>
      <c r="C69" s="1030"/>
      <c r="D69" s="1057"/>
      <c r="E69" s="1057"/>
    </row>
    <row r="70" spans="1:5" s="1035" customFormat="1">
      <c r="A70" s="1030"/>
      <c r="B70" s="1037"/>
      <c r="C70" s="1032"/>
      <c r="D70" s="1031"/>
      <c r="E70" s="1031"/>
    </row>
    <row r="71" spans="1:5" s="1035" customFormat="1">
      <c r="A71" s="1044"/>
      <c r="B71" s="1032"/>
      <c r="C71" s="1030"/>
      <c r="D71" s="1057"/>
      <c r="E71" s="1057"/>
    </row>
    <row r="72" spans="1:5" s="1035" customFormat="1">
      <c r="A72" s="1044"/>
      <c r="B72" s="1037"/>
      <c r="C72" s="1032"/>
      <c r="D72" s="1031"/>
      <c r="E72" s="1031"/>
    </row>
    <row r="73" spans="1:5" s="1035" customFormat="1">
      <c r="A73" s="1044"/>
      <c r="B73" s="1032"/>
      <c r="C73" s="1030"/>
      <c r="D73" s="1057"/>
      <c r="E73" s="1057"/>
    </row>
    <row r="74" spans="1:5" s="1035" customFormat="1">
      <c r="A74" s="1030"/>
      <c r="B74" s="1037"/>
      <c r="C74" s="1030"/>
      <c r="D74" s="1031"/>
      <c r="E74" s="1031"/>
    </row>
    <row r="75" spans="1:5" s="1035" customFormat="1">
      <c r="A75" s="1044"/>
      <c r="B75" s="1032"/>
      <c r="C75" s="1030"/>
      <c r="D75" s="1057"/>
      <c r="E75" s="1057"/>
    </row>
    <row r="76" spans="1:5" s="1035" customFormat="1">
      <c r="A76" s="1030"/>
      <c r="B76" s="1037"/>
      <c r="C76" s="1030"/>
      <c r="D76" s="1031"/>
      <c r="E76" s="1031"/>
    </row>
    <row r="77" spans="1:5" s="1035" customFormat="1">
      <c r="A77" s="1044"/>
      <c r="B77" s="1032"/>
      <c r="C77" s="1030"/>
      <c r="D77" s="1057"/>
      <c r="E77" s="1057"/>
    </row>
    <row r="78" spans="1:5" s="1035" customFormat="1">
      <c r="A78" s="1030"/>
      <c r="B78" s="1037"/>
      <c r="C78" s="1030"/>
      <c r="D78" s="1031"/>
      <c r="E78" s="1031"/>
    </row>
    <row r="79" spans="1:5" s="1035" customFormat="1">
      <c r="A79" s="1044"/>
      <c r="B79" s="1032"/>
      <c r="C79" s="1030"/>
      <c r="D79" s="1057"/>
      <c r="E79" s="1031"/>
    </row>
    <row r="80" spans="1:5" s="1035" customFormat="1">
      <c r="A80" s="1044"/>
      <c r="B80" s="1037"/>
      <c r="C80" s="1030"/>
      <c r="D80" s="1031"/>
      <c r="E80" s="1031"/>
    </row>
    <row r="81" spans="1:5" s="1035" customFormat="1">
      <c r="A81" s="1044"/>
      <c r="B81" s="1032"/>
      <c r="C81" s="1030"/>
      <c r="D81" s="1057"/>
      <c r="E81" s="1031"/>
    </row>
    <row r="82" spans="1:5" s="1035" customFormat="1">
      <c r="A82" s="1044"/>
      <c r="B82" s="1037"/>
      <c r="C82" s="1030"/>
      <c r="D82" s="1031"/>
      <c r="E82" s="1031"/>
    </row>
    <row r="83" spans="1:5" s="1035" customFormat="1">
      <c r="A83" s="1044"/>
      <c r="B83" s="1032"/>
      <c r="C83" s="1030"/>
      <c r="D83" s="1057"/>
      <c r="E83" s="1031"/>
    </row>
    <row r="84" spans="1:5" s="1035" customFormat="1">
      <c r="A84" s="1044"/>
      <c r="B84" s="1037"/>
      <c r="C84" s="1030"/>
      <c r="D84" s="1031"/>
      <c r="E84" s="1031"/>
    </row>
    <row r="85" spans="1:5" s="1035" customFormat="1">
      <c r="A85" s="1044"/>
      <c r="B85" s="1032"/>
      <c r="C85" s="1030"/>
      <c r="D85" s="1057"/>
      <c r="E85" s="1031"/>
    </row>
    <row r="86" spans="1:5" s="1035" customFormat="1">
      <c r="A86" s="1030"/>
      <c r="B86" s="1037"/>
      <c r="C86" s="1030"/>
      <c r="D86" s="1031"/>
      <c r="E86" s="1031"/>
    </row>
    <row r="87" spans="1:5" s="1035" customFormat="1">
      <c r="A87" s="1044"/>
      <c r="B87" s="1032"/>
      <c r="C87" s="1030"/>
      <c r="D87" s="1057"/>
      <c r="E87" s="1031"/>
    </row>
    <row r="88" spans="1:5" s="1035" customFormat="1">
      <c r="A88" s="1030"/>
      <c r="B88" s="1037"/>
      <c r="C88" s="1030"/>
      <c r="D88" s="1031"/>
      <c r="E88" s="1031"/>
    </row>
    <row r="89" spans="1:5" s="1035" customFormat="1">
      <c r="A89" s="1044"/>
      <c r="B89" s="1095"/>
      <c r="C89" s="1030"/>
      <c r="D89" s="1057"/>
      <c r="E89" s="1031"/>
    </row>
    <row r="90" spans="1:5" s="1035" customFormat="1">
      <c r="A90" s="1030"/>
      <c r="B90" s="1037"/>
      <c r="C90" s="1030"/>
      <c r="D90" s="1031"/>
      <c r="E90" s="1031"/>
    </row>
    <row r="91" spans="1:5" s="1035" customFormat="1">
      <c r="A91" s="1044"/>
      <c r="B91" s="1095"/>
      <c r="C91" s="1030"/>
      <c r="D91" s="1057"/>
      <c r="E91" s="1031"/>
    </row>
    <row r="92" spans="1:5" s="1035" customFormat="1">
      <c r="A92" s="1030"/>
      <c r="B92" s="1037"/>
      <c r="C92" s="1030"/>
      <c r="D92" s="1031"/>
      <c r="E92" s="1031"/>
    </row>
    <row r="93" spans="1:5" s="1035" customFormat="1">
      <c r="A93" s="1044"/>
      <c r="B93" s="1032"/>
      <c r="C93" s="1030"/>
      <c r="D93" s="1057"/>
      <c r="E93" s="1031"/>
    </row>
    <row r="94" spans="1:5" s="1035" customFormat="1">
      <c r="A94" s="1030"/>
      <c r="B94" s="1037"/>
      <c r="C94" s="1030"/>
      <c r="D94" s="1031"/>
      <c r="E94" s="1031"/>
    </row>
    <row r="95" spans="1:5" s="1035" customFormat="1">
      <c r="A95" s="1044"/>
      <c r="B95" s="1032"/>
      <c r="C95" s="1030"/>
      <c r="D95" s="1057"/>
      <c r="E95" s="1031"/>
    </row>
    <row r="96" spans="1:5" s="1035" customFormat="1">
      <c r="A96" s="1030"/>
      <c r="B96" s="1037"/>
      <c r="C96" s="1030"/>
      <c r="D96" s="1031"/>
      <c r="E96" s="1031"/>
    </row>
    <row r="97" spans="1:5" s="1035" customFormat="1">
      <c r="A97" s="1044"/>
      <c r="B97" s="1032"/>
      <c r="C97" s="1030"/>
      <c r="D97" s="1057"/>
      <c r="E97" s="1057"/>
    </row>
    <row r="98" spans="1:5" s="1035" customFormat="1">
      <c r="A98" s="1044"/>
      <c r="B98" s="1033"/>
      <c r="D98" s="1034"/>
      <c r="E98" s="1034"/>
    </row>
    <row r="99" spans="1:5" s="1035" customFormat="1">
      <c r="B99" s="1033"/>
      <c r="D99" s="1031"/>
      <c r="E99" s="1034"/>
    </row>
    <row r="100" spans="1:5" s="1035" customFormat="1">
      <c r="B100" s="1033"/>
      <c r="D100" s="1031"/>
      <c r="E100" s="1034"/>
    </row>
    <row r="101" spans="1:5">
      <c r="E101" s="1057"/>
    </row>
    <row r="102" spans="1:5">
      <c r="B102" s="1033"/>
    </row>
    <row r="103" spans="1:5">
      <c r="A103" s="1044"/>
      <c r="B103" s="1042"/>
    </row>
    <row r="104" spans="1:5">
      <c r="A104" s="1044"/>
      <c r="B104" s="1042"/>
    </row>
    <row r="105" spans="1:5">
      <c r="A105" s="1044"/>
      <c r="B105" s="1042"/>
    </row>
    <row r="106" spans="1:5">
      <c r="B106" s="1037"/>
    </row>
    <row r="107" spans="1:5">
      <c r="E107" s="1057"/>
    </row>
    <row r="108" spans="1:5">
      <c r="B108" s="1033"/>
    </row>
    <row r="109" spans="1:5">
      <c r="A109" s="1044"/>
      <c r="B109" s="1042"/>
    </row>
    <row r="110" spans="1:5">
      <c r="B110" s="1037"/>
    </row>
    <row r="111" spans="1:5">
      <c r="E111" s="1057"/>
    </row>
    <row r="112" spans="1:5">
      <c r="B112" s="1033"/>
    </row>
    <row r="113" spans="1:5">
      <c r="A113" s="1044"/>
      <c r="D113" s="1057"/>
      <c r="E113" s="1057"/>
    </row>
    <row r="114" spans="1:5">
      <c r="A114" s="1044"/>
      <c r="D114" s="1057"/>
      <c r="E114" s="1057"/>
    </row>
    <row r="115" spans="1:5">
      <c r="A115" s="1044"/>
      <c r="D115" s="1057"/>
      <c r="E115" s="1057"/>
    </row>
    <row r="116" spans="1:5">
      <c r="A116" s="1044"/>
      <c r="B116" s="1091"/>
      <c r="D116" s="1057"/>
      <c r="E116" s="1057"/>
    </row>
    <row r="117" spans="1:5">
      <c r="A117" s="1044"/>
      <c r="B117" s="1091"/>
    </row>
    <row r="118" spans="1:5">
      <c r="A118" s="1044"/>
      <c r="D118" s="1057"/>
      <c r="E118" s="1057"/>
    </row>
    <row r="119" spans="1:5">
      <c r="A119" s="1044"/>
      <c r="D119" s="1057"/>
      <c r="E119" s="1057"/>
    </row>
    <row r="120" spans="1:5">
      <c r="A120" s="1044"/>
      <c r="D120" s="1057"/>
      <c r="E120" s="1057"/>
    </row>
    <row r="121" spans="1:5">
      <c r="B121" s="1037"/>
    </row>
    <row r="122" spans="1:5">
      <c r="E122" s="1057"/>
    </row>
    <row r="123" spans="1:5">
      <c r="B123" s="1033"/>
    </row>
    <row r="124" spans="1:5">
      <c r="A124" s="1044"/>
      <c r="B124" s="1091"/>
    </row>
    <row r="125" spans="1:5">
      <c r="A125" s="1044"/>
      <c r="D125" s="1057"/>
      <c r="E125" s="1057"/>
    </row>
    <row r="126" spans="1:5">
      <c r="A126" s="1044"/>
      <c r="D126" s="1057"/>
      <c r="E126" s="1057"/>
    </row>
    <row r="127" spans="1:5">
      <c r="A127" s="1044"/>
      <c r="D127" s="1057"/>
      <c r="E127" s="1057"/>
    </row>
    <row r="128" spans="1:5">
      <c r="A128" s="1044"/>
      <c r="D128" s="1057"/>
      <c r="E128" s="1057"/>
    </row>
    <row r="129" spans="1:5">
      <c r="A129" s="1044"/>
      <c r="D129" s="1057"/>
      <c r="E129" s="1057"/>
    </row>
    <row r="130" spans="1:5">
      <c r="A130" s="1044"/>
      <c r="D130" s="1057"/>
      <c r="E130" s="1057"/>
    </row>
    <row r="131" spans="1:5">
      <c r="A131" s="1044"/>
      <c r="D131" s="1057"/>
      <c r="E131" s="1057"/>
    </row>
    <row r="132" spans="1:5">
      <c r="A132" s="1044"/>
      <c r="D132" s="1057"/>
      <c r="E132" s="1057"/>
    </row>
    <row r="133" spans="1:5">
      <c r="A133" s="1044"/>
      <c r="B133" s="1091"/>
    </row>
    <row r="134" spans="1:5">
      <c r="A134" s="1044"/>
      <c r="B134" s="1091"/>
      <c r="D134" s="1057"/>
      <c r="E134" s="1057"/>
    </row>
    <row r="135" spans="1:5">
      <c r="A135" s="1044"/>
      <c r="B135" s="1091"/>
      <c r="D135" s="1057"/>
      <c r="E135" s="1057"/>
    </row>
    <row r="136" spans="1:5">
      <c r="A136" s="1044"/>
      <c r="B136" s="1091"/>
      <c r="D136" s="1057"/>
      <c r="E136" s="1057"/>
    </row>
    <row r="137" spans="1:5">
      <c r="A137" s="1044"/>
      <c r="B137" s="1091"/>
      <c r="D137" s="1057"/>
      <c r="E137" s="1057"/>
    </row>
    <row r="138" spans="1:5">
      <c r="A138" s="1044"/>
      <c r="B138" s="1091"/>
      <c r="D138" s="1057"/>
      <c r="E138" s="1057"/>
    </row>
    <row r="139" spans="1:5">
      <c r="A139" s="1044"/>
      <c r="B139" s="1091"/>
      <c r="D139" s="1057"/>
      <c r="E139" s="1057"/>
    </row>
    <row r="140" spans="1:5">
      <c r="A140" s="1044"/>
      <c r="B140" s="1091"/>
      <c r="D140" s="1057"/>
      <c r="E140" s="1057"/>
    </row>
    <row r="141" spans="1:5">
      <c r="A141" s="1044"/>
      <c r="B141" s="1091"/>
      <c r="D141" s="1057"/>
      <c r="E141" s="1057"/>
    </row>
    <row r="142" spans="1:5">
      <c r="A142" s="1044"/>
      <c r="B142" s="1091"/>
      <c r="D142" s="1057"/>
      <c r="E142" s="1057"/>
    </row>
    <row r="143" spans="1:5">
      <c r="A143" s="1044"/>
      <c r="B143" s="1091"/>
      <c r="D143" s="1057"/>
      <c r="E143" s="1057"/>
    </row>
    <row r="144" spans="1:5">
      <c r="A144" s="1044"/>
      <c r="B144" s="1091"/>
      <c r="D144" s="1057"/>
      <c r="E144" s="1057"/>
    </row>
    <row r="145" spans="1:5">
      <c r="A145" s="1044"/>
      <c r="B145" s="1091"/>
      <c r="D145" s="1057"/>
      <c r="E145" s="1057"/>
    </row>
    <row r="146" spans="1:5">
      <c r="A146" s="1044"/>
      <c r="B146" s="1091"/>
      <c r="D146" s="1057"/>
      <c r="E146" s="1057"/>
    </row>
    <row r="147" spans="1:5">
      <c r="A147" s="1044"/>
      <c r="B147" s="1091"/>
      <c r="D147" s="1057"/>
      <c r="E147" s="1057"/>
    </row>
    <row r="148" spans="1:5">
      <c r="A148" s="1044"/>
      <c r="B148" s="1091"/>
      <c r="D148" s="1057"/>
      <c r="E148" s="1057"/>
    </row>
    <row r="149" spans="1:5">
      <c r="A149" s="1044"/>
      <c r="B149" s="1091"/>
      <c r="D149" s="1057"/>
      <c r="E149" s="1057"/>
    </row>
    <row r="150" spans="1:5">
      <c r="A150" s="1044"/>
      <c r="B150" s="1091"/>
      <c r="D150" s="1057"/>
      <c r="E150" s="1057"/>
    </row>
    <row r="151" spans="1:5">
      <c r="A151" s="1044"/>
      <c r="B151" s="1091"/>
      <c r="D151" s="1057"/>
      <c r="E151" s="1057"/>
    </row>
    <row r="152" spans="1:5">
      <c r="A152" s="1044"/>
      <c r="B152" s="1091"/>
      <c r="D152" s="1057"/>
      <c r="E152" s="1057"/>
    </row>
    <row r="153" spans="1:5">
      <c r="A153" s="1044"/>
      <c r="B153" s="1091"/>
      <c r="D153" s="1057"/>
      <c r="E153" s="1057"/>
    </row>
    <row r="154" spans="1:5">
      <c r="A154" s="1044"/>
      <c r="B154" s="1091"/>
      <c r="D154" s="1057"/>
      <c r="E154" s="1057"/>
    </row>
    <row r="155" spans="1:5">
      <c r="A155" s="1044"/>
      <c r="D155" s="1057"/>
      <c r="E155" s="1057"/>
    </row>
    <row r="156" spans="1:5">
      <c r="A156" s="1044"/>
      <c r="D156" s="1057"/>
      <c r="E156" s="1057"/>
    </row>
    <row r="157" spans="1:5">
      <c r="A157" s="1044"/>
      <c r="D157" s="1057"/>
      <c r="E157" s="1057"/>
    </row>
    <row r="158" spans="1:5">
      <c r="B158" s="1037"/>
    </row>
    <row r="159" spans="1:5">
      <c r="B159" s="1037"/>
    </row>
    <row r="160" spans="1:5">
      <c r="B160" s="1033"/>
    </row>
    <row r="161" spans="1:5">
      <c r="A161" s="1044"/>
      <c r="B161" s="1091"/>
      <c r="D161" s="1057"/>
      <c r="E161" s="1057"/>
    </row>
    <row r="162" spans="1:5">
      <c r="A162" s="1044"/>
      <c r="D162" s="1057"/>
      <c r="E162" s="1057"/>
    </row>
    <row r="163" spans="1:5">
      <c r="A163" s="1044"/>
      <c r="B163" s="1091"/>
    </row>
    <row r="164" spans="1:5">
      <c r="A164" s="1044"/>
      <c r="D164" s="1057"/>
      <c r="E164" s="1057"/>
    </row>
    <row r="165" spans="1:5">
      <c r="A165" s="1044"/>
      <c r="D165" s="1057"/>
      <c r="E165" s="1057"/>
    </row>
    <row r="166" spans="1:5">
      <c r="A166" s="1044"/>
      <c r="D166" s="1057"/>
      <c r="E166" s="1057"/>
    </row>
    <row r="167" spans="1:5">
      <c r="A167" s="1044"/>
      <c r="D167" s="1057"/>
      <c r="E167" s="1057"/>
    </row>
    <row r="168" spans="1:5">
      <c r="A168" s="1044"/>
      <c r="D168" s="1057"/>
      <c r="E168" s="1057"/>
    </row>
    <row r="169" spans="1:5">
      <c r="A169" s="1044"/>
      <c r="D169" s="1057"/>
      <c r="E169" s="1057"/>
    </row>
    <row r="170" spans="1:5">
      <c r="A170" s="1044"/>
      <c r="D170" s="1057"/>
      <c r="E170" s="1057"/>
    </row>
    <row r="171" spans="1:5">
      <c r="A171" s="1044"/>
      <c r="D171" s="1057"/>
      <c r="E171" s="1057"/>
    </row>
    <row r="172" spans="1:5">
      <c r="A172" s="1044"/>
      <c r="D172" s="1057"/>
      <c r="E172" s="1057"/>
    </row>
    <row r="173" spans="1:5">
      <c r="A173" s="1044"/>
      <c r="D173" s="1057"/>
      <c r="E173" s="1057"/>
    </row>
    <row r="174" spans="1:5">
      <c r="B174" s="1037"/>
    </row>
    <row r="175" spans="1:5">
      <c r="B175" s="1037"/>
    </row>
    <row r="176" spans="1:5">
      <c r="B176" s="1033"/>
    </row>
    <row r="177" spans="1:5">
      <c r="A177" s="1044"/>
      <c r="B177" s="1042"/>
    </row>
    <row r="178" spans="1:5">
      <c r="A178" s="1044"/>
      <c r="B178" s="1091"/>
    </row>
    <row r="179" spans="1:5">
      <c r="A179" s="1044"/>
      <c r="D179" s="1057"/>
      <c r="E179" s="1057"/>
    </row>
    <row r="180" spans="1:5">
      <c r="A180" s="1044"/>
      <c r="D180" s="1057"/>
      <c r="E180" s="1057"/>
    </row>
    <row r="181" spans="1:5">
      <c r="A181" s="1044"/>
      <c r="D181" s="1057"/>
      <c r="E181" s="1057"/>
    </row>
    <row r="182" spans="1:5">
      <c r="A182" s="1044"/>
      <c r="D182" s="1057"/>
      <c r="E182" s="1057"/>
    </row>
    <row r="183" spans="1:5">
      <c r="A183" s="1044"/>
      <c r="D183" s="1057"/>
      <c r="E183" s="1057"/>
    </row>
    <row r="184" spans="1:5">
      <c r="A184" s="1044"/>
      <c r="D184" s="1057"/>
      <c r="E184" s="1057"/>
    </row>
    <row r="185" spans="1:5">
      <c r="A185" s="1044"/>
      <c r="D185" s="1057"/>
      <c r="E185" s="1057"/>
    </row>
    <row r="186" spans="1:5">
      <c r="A186" s="1044"/>
      <c r="B186" s="1091"/>
      <c r="D186" s="1057"/>
      <c r="E186" s="1057"/>
    </row>
    <row r="187" spans="1:5">
      <c r="A187" s="1044"/>
      <c r="B187" s="1091"/>
    </row>
    <row r="188" spans="1:5">
      <c r="A188" s="1044"/>
      <c r="B188" s="1091"/>
      <c r="D188" s="1057"/>
      <c r="E188" s="1057"/>
    </row>
    <row r="189" spans="1:5">
      <c r="A189" s="1044"/>
      <c r="B189" s="1091"/>
      <c r="D189" s="1057"/>
      <c r="E189" s="1057"/>
    </row>
    <row r="190" spans="1:5">
      <c r="A190" s="1044"/>
      <c r="B190" s="1091"/>
      <c r="D190" s="1057"/>
      <c r="E190" s="1057"/>
    </row>
    <row r="191" spans="1:5">
      <c r="A191" s="1044"/>
      <c r="B191" s="1091"/>
      <c r="D191" s="1057"/>
      <c r="E191" s="1057"/>
    </row>
    <row r="192" spans="1:5">
      <c r="A192" s="1044"/>
      <c r="B192" s="1091"/>
      <c r="D192" s="1057"/>
      <c r="E192" s="1057"/>
    </row>
    <row r="193" spans="1:5">
      <c r="A193" s="1044"/>
      <c r="B193" s="1091"/>
      <c r="D193" s="1057"/>
      <c r="E193" s="1057"/>
    </row>
    <row r="194" spans="1:5">
      <c r="A194" s="1044"/>
      <c r="B194" s="1091"/>
      <c r="D194" s="1057"/>
      <c r="E194" s="1057"/>
    </row>
    <row r="195" spans="1:5">
      <c r="A195" s="1044"/>
      <c r="B195" s="1091"/>
      <c r="D195" s="1057"/>
      <c r="E195" s="1057"/>
    </row>
    <row r="196" spans="1:5">
      <c r="A196" s="1044"/>
      <c r="B196" s="1091"/>
      <c r="D196" s="1057"/>
      <c r="E196" s="1057"/>
    </row>
    <row r="197" spans="1:5">
      <c r="A197" s="1044"/>
      <c r="B197" s="1091"/>
      <c r="D197" s="1057"/>
      <c r="E197" s="1057"/>
    </row>
    <row r="198" spans="1:5">
      <c r="A198" s="1044"/>
      <c r="B198" s="1091"/>
      <c r="D198" s="1057"/>
      <c r="E198" s="1057"/>
    </row>
    <row r="199" spans="1:5">
      <c r="A199" s="1044"/>
      <c r="B199" s="1091"/>
      <c r="D199" s="1057"/>
      <c r="E199" s="1057"/>
    </row>
    <row r="200" spans="1:5">
      <c r="A200" s="1044"/>
      <c r="B200" s="1091"/>
      <c r="D200" s="1057"/>
      <c r="E200" s="1057"/>
    </row>
    <row r="201" spans="1:5">
      <c r="A201" s="1044"/>
      <c r="B201" s="1091"/>
      <c r="D201" s="1057"/>
      <c r="E201" s="1057"/>
    </row>
    <row r="202" spans="1:5">
      <c r="A202" s="1044"/>
      <c r="B202" s="1091"/>
      <c r="D202" s="1057"/>
      <c r="E202" s="1057"/>
    </row>
    <row r="203" spans="1:5">
      <c r="A203" s="1044"/>
      <c r="D203" s="1057"/>
      <c r="E203" s="1057"/>
    </row>
    <row r="204" spans="1:5">
      <c r="A204" s="1044"/>
      <c r="D204" s="1057"/>
      <c r="E204" s="1057"/>
    </row>
    <row r="205" spans="1:5">
      <c r="A205" s="1044"/>
      <c r="D205" s="1057"/>
      <c r="E205" s="1057"/>
    </row>
    <row r="206" spans="1:5">
      <c r="B206" s="1037"/>
    </row>
    <row r="207" spans="1:5">
      <c r="B207" s="1037"/>
    </row>
    <row r="208" spans="1:5" s="1035" customFormat="1">
      <c r="A208" s="1044"/>
      <c r="B208" s="1033"/>
      <c r="D208" s="1034"/>
      <c r="E208" s="1071"/>
    </row>
    <row r="209" spans="1:5" s="1035" customFormat="1">
      <c r="A209" s="1044"/>
      <c r="B209" s="1033"/>
      <c r="D209" s="1034"/>
      <c r="E209" s="1071"/>
    </row>
    <row r="210" spans="1:5" s="1035" customFormat="1">
      <c r="B210" s="1033"/>
      <c r="D210" s="1034"/>
      <c r="E210" s="1071"/>
    </row>
    <row r="211" spans="1:5" s="1035" customFormat="1">
      <c r="A211" s="1030"/>
      <c r="B211" s="1032"/>
      <c r="C211" s="1030"/>
      <c r="D211" s="1057"/>
      <c r="E211" s="1057"/>
    </row>
    <row r="212" spans="1:5" s="1035" customFormat="1">
      <c r="A212" s="1044"/>
      <c r="B212" s="1032"/>
      <c r="C212" s="1030"/>
      <c r="D212" s="1057"/>
      <c r="E212" s="1057"/>
    </row>
    <row r="213" spans="1:5" s="1035" customFormat="1">
      <c r="A213" s="1044"/>
      <c r="B213" s="1037"/>
      <c r="C213" s="1032"/>
      <c r="D213" s="1031"/>
      <c r="E213" s="1031"/>
    </row>
    <row r="214" spans="1:5" s="1035" customFormat="1">
      <c r="A214" s="1044"/>
      <c r="B214" s="1032"/>
      <c r="C214" s="1030"/>
      <c r="D214" s="1057"/>
      <c r="E214" s="1057"/>
    </row>
    <row r="215" spans="1:5" s="1035" customFormat="1">
      <c r="A215" s="1044"/>
      <c r="B215" s="1037"/>
      <c r="C215" s="1032"/>
      <c r="D215" s="1031"/>
      <c r="E215" s="1031"/>
    </row>
    <row r="216" spans="1:5" s="1035" customFormat="1">
      <c r="A216" s="1044"/>
      <c r="B216" s="1032"/>
      <c r="C216" s="1030"/>
      <c r="D216" s="1057"/>
      <c r="E216" s="1031"/>
    </row>
    <row r="217" spans="1:5" s="1035" customFormat="1">
      <c r="A217" s="1030"/>
      <c r="B217" s="1037"/>
      <c r="C217" s="1030"/>
      <c r="D217" s="1031"/>
      <c r="E217" s="1031"/>
    </row>
    <row r="218" spans="1:5" s="1035" customFormat="1">
      <c r="A218" s="1044"/>
      <c r="B218" s="1032"/>
      <c r="C218" s="1030"/>
      <c r="D218" s="1057"/>
      <c r="E218" s="1031"/>
    </row>
    <row r="219" spans="1:5" s="1035" customFormat="1">
      <c r="A219" s="1044"/>
      <c r="B219" s="1037"/>
      <c r="C219" s="1030"/>
      <c r="D219" s="1031"/>
      <c r="E219" s="1031"/>
    </row>
    <row r="220" spans="1:5" s="1035" customFormat="1">
      <c r="A220" s="1044"/>
      <c r="B220" s="1032"/>
      <c r="C220" s="1030"/>
      <c r="D220" s="1057"/>
      <c r="E220" s="1031"/>
    </row>
    <row r="221" spans="1:5" s="1035" customFormat="1">
      <c r="A221" s="1044"/>
      <c r="B221" s="1037"/>
      <c r="C221" s="1030"/>
      <c r="D221" s="1031"/>
      <c r="E221" s="1031"/>
    </row>
    <row r="222" spans="1:5" s="1035" customFormat="1">
      <c r="A222" s="1044"/>
      <c r="B222" s="1032"/>
      <c r="C222" s="1030"/>
      <c r="D222" s="1057"/>
      <c r="E222" s="1031"/>
    </row>
    <row r="223" spans="1:5" s="1035" customFormat="1">
      <c r="A223" s="1030"/>
      <c r="B223" s="1037"/>
      <c r="C223" s="1030"/>
      <c r="D223" s="1031"/>
      <c r="E223" s="1031"/>
    </row>
    <row r="224" spans="1:5" s="1035" customFormat="1">
      <c r="A224" s="1044"/>
      <c r="B224" s="1032"/>
      <c r="C224" s="1030"/>
      <c r="D224" s="1057"/>
      <c r="E224" s="1057"/>
    </row>
    <row r="225" spans="1:5" s="1035" customFormat="1">
      <c r="A225" s="1044"/>
      <c r="B225" s="1033"/>
      <c r="D225" s="1034"/>
      <c r="E225" s="1034"/>
    </row>
    <row r="226" spans="1:5" s="1035" customFormat="1">
      <c r="B226" s="1033"/>
      <c r="D226" s="1031"/>
      <c r="E226" s="1034"/>
    </row>
    <row r="227" spans="1:5" s="1035" customFormat="1">
      <c r="B227" s="1033"/>
      <c r="D227" s="1034"/>
      <c r="E227" s="1071"/>
    </row>
    <row r="228" spans="1:5" s="1035" customFormat="1">
      <c r="A228" s="1030"/>
      <c r="B228" s="1032"/>
      <c r="C228" s="1030"/>
      <c r="D228" s="1057"/>
      <c r="E228" s="1057"/>
    </row>
    <row r="229" spans="1:5" s="1035" customFormat="1">
      <c r="A229" s="1044"/>
      <c r="B229" s="1032"/>
      <c r="C229" s="1030"/>
      <c r="D229" s="1057"/>
      <c r="E229" s="1057"/>
    </row>
    <row r="230" spans="1:5" s="1035" customFormat="1">
      <c r="A230" s="1044"/>
      <c r="B230" s="1037"/>
      <c r="C230" s="1032"/>
      <c r="D230" s="1031"/>
      <c r="E230" s="1031"/>
    </row>
    <row r="231" spans="1:5" s="1035" customFormat="1">
      <c r="A231" s="1044"/>
      <c r="B231" s="1032"/>
      <c r="C231" s="1030"/>
      <c r="D231" s="1057"/>
      <c r="E231" s="1057"/>
    </row>
    <row r="232" spans="1:5" s="1035" customFormat="1">
      <c r="A232" s="1044"/>
      <c r="B232" s="1037"/>
      <c r="C232" s="1032"/>
      <c r="D232" s="1031"/>
      <c r="E232" s="1031"/>
    </row>
    <row r="233" spans="1:5" s="1035" customFormat="1">
      <c r="A233" s="1044"/>
      <c r="B233" s="1032"/>
      <c r="C233" s="1030"/>
      <c r="D233" s="1057"/>
      <c r="E233" s="1057"/>
    </row>
    <row r="234" spans="1:5" s="1035" customFormat="1">
      <c r="A234" s="1030"/>
      <c r="B234" s="1037"/>
      <c r="C234" s="1030"/>
      <c r="D234" s="1031"/>
      <c r="E234" s="1031"/>
    </row>
    <row r="235" spans="1:5" s="1035" customFormat="1">
      <c r="A235" s="1044"/>
      <c r="B235" s="1032"/>
      <c r="C235" s="1030"/>
      <c r="D235" s="1057"/>
      <c r="E235" s="1057"/>
    </row>
    <row r="236" spans="1:5" s="1035" customFormat="1">
      <c r="A236" s="1030"/>
      <c r="B236" s="1037"/>
      <c r="C236" s="1030"/>
      <c r="D236" s="1031"/>
      <c r="E236" s="1031"/>
    </row>
    <row r="237" spans="1:5" s="1035" customFormat="1">
      <c r="A237" s="1044"/>
      <c r="B237" s="1032"/>
      <c r="C237" s="1030"/>
      <c r="D237" s="1057"/>
      <c r="E237" s="1057"/>
    </row>
    <row r="238" spans="1:5" s="1035" customFormat="1">
      <c r="A238" s="1030"/>
      <c r="B238" s="1037"/>
      <c r="C238" s="1030"/>
      <c r="D238" s="1031"/>
      <c r="E238" s="1031"/>
    </row>
    <row r="239" spans="1:5" s="1035" customFormat="1">
      <c r="A239" s="1044"/>
      <c r="B239" s="1032"/>
      <c r="C239" s="1030"/>
      <c r="D239" s="1057"/>
      <c r="E239" s="1057"/>
    </row>
    <row r="240" spans="1:5" s="1035" customFormat="1">
      <c r="A240" s="1030"/>
      <c r="B240" s="1037"/>
      <c r="C240" s="1030"/>
      <c r="D240" s="1031"/>
      <c r="E240" s="1031"/>
    </row>
    <row r="241" spans="1:5" s="1035" customFormat="1">
      <c r="A241" s="1044"/>
      <c r="B241" s="1032"/>
      <c r="C241" s="1030"/>
      <c r="D241" s="1057"/>
      <c r="E241" s="1057"/>
    </row>
    <row r="242" spans="1:5" s="1035" customFormat="1">
      <c r="A242" s="1030"/>
      <c r="B242" s="1037"/>
      <c r="C242" s="1030"/>
      <c r="D242" s="1031"/>
      <c r="E242" s="1031"/>
    </row>
    <row r="243" spans="1:5" s="1035" customFormat="1">
      <c r="A243" s="1044"/>
      <c r="B243" s="1032"/>
      <c r="C243" s="1030"/>
      <c r="D243" s="1057"/>
      <c r="E243" s="1057"/>
    </row>
    <row r="244" spans="1:5" s="1035" customFormat="1">
      <c r="A244" s="1030"/>
      <c r="B244" s="1037"/>
      <c r="C244" s="1030"/>
      <c r="D244" s="1031"/>
      <c r="E244" s="1031"/>
    </row>
    <row r="245" spans="1:5" s="1035" customFormat="1">
      <c r="A245" s="1044"/>
      <c r="B245" s="1032"/>
      <c r="C245" s="1030"/>
      <c r="D245" s="1057"/>
      <c r="E245" s="1057"/>
    </row>
    <row r="246" spans="1:5" s="1035" customFormat="1">
      <c r="A246" s="1030"/>
      <c r="B246" s="1037"/>
      <c r="C246" s="1030"/>
      <c r="D246" s="1031"/>
      <c r="E246" s="1031"/>
    </row>
    <row r="247" spans="1:5" s="1035" customFormat="1">
      <c r="A247" s="1044"/>
      <c r="B247" s="1032"/>
      <c r="C247" s="1030"/>
      <c r="D247" s="1057"/>
      <c r="E247" s="1057"/>
    </row>
    <row r="248" spans="1:5" s="1035" customFormat="1">
      <c r="A248" s="1030"/>
      <c r="B248" s="1037"/>
      <c r="C248" s="1030"/>
      <c r="D248" s="1031"/>
      <c r="E248" s="1031"/>
    </row>
    <row r="249" spans="1:5" s="1035" customFormat="1">
      <c r="A249" s="1044"/>
      <c r="B249" s="1032"/>
      <c r="C249" s="1030"/>
      <c r="D249" s="1057"/>
      <c r="E249" s="1031"/>
    </row>
    <row r="250" spans="1:5" s="1035" customFormat="1">
      <c r="A250" s="1030"/>
      <c r="B250" s="1037"/>
      <c r="C250" s="1030"/>
      <c r="D250" s="1031"/>
      <c r="E250" s="1031"/>
    </row>
    <row r="251" spans="1:5" s="1035" customFormat="1">
      <c r="A251" s="1044"/>
      <c r="B251" s="1032"/>
      <c r="C251" s="1030"/>
      <c r="D251" s="1057"/>
      <c r="E251" s="1031"/>
    </row>
    <row r="252" spans="1:5" s="1035" customFormat="1">
      <c r="A252" s="1030"/>
      <c r="B252" s="1037"/>
      <c r="C252" s="1030"/>
      <c r="D252" s="1031"/>
      <c r="E252" s="1031"/>
    </row>
    <row r="253" spans="1:5" s="1035" customFormat="1">
      <c r="A253" s="1044"/>
      <c r="B253" s="1032"/>
      <c r="C253" s="1030"/>
      <c r="D253" s="1057"/>
      <c r="E253" s="1031"/>
    </row>
    <row r="254" spans="1:5" s="1035" customFormat="1">
      <c r="A254" s="1030"/>
      <c r="B254" s="1037"/>
      <c r="C254" s="1030"/>
      <c r="D254" s="1031"/>
      <c r="E254" s="1031"/>
    </row>
    <row r="255" spans="1:5" s="1035" customFormat="1">
      <c r="A255" s="1044"/>
      <c r="B255" s="1032"/>
      <c r="C255" s="1030"/>
      <c r="D255" s="1057"/>
      <c r="E255" s="1031"/>
    </row>
    <row r="256" spans="1:5" s="1035" customFormat="1">
      <c r="A256" s="1030"/>
      <c r="B256" s="1037"/>
      <c r="C256" s="1030"/>
      <c r="D256" s="1031"/>
      <c r="E256" s="1031"/>
    </row>
    <row r="257" spans="1:5" s="1035" customFormat="1">
      <c r="A257" s="1044"/>
      <c r="B257" s="1032"/>
      <c r="C257" s="1030"/>
      <c r="D257" s="1057"/>
      <c r="E257" s="1031"/>
    </row>
    <row r="258" spans="1:5" s="1035" customFormat="1">
      <c r="A258" s="1030"/>
      <c r="B258" s="1037"/>
      <c r="C258" s="1030"/>
      <c r="D258" s="1031"/>
      <c r="E258" s="1031"/>
    </row>
    <row r="259" spans="1:5" s="1035" customFormat="1">
      <c r="A259" s="1044"/>
      <c r="B259" s="1032"/>
      <c r="C259" s="1030"/>
      <c r="D259" s="1057"/>
      <c r="E259" s="1031"/>
    </row>
    <row r="260" spans="1:5" s="1035" customFormat="1">
      <c r="A260" s="1030"/>
      <c r="B260" s="1037"/>
      <c r="C260" s="1030"/>
      <c r="D260" s="1031"/>
      <c r="E260" s="1031"/>
    </row>
    <row r="261" spans="1:5" s="1035" customFormat="1">
      <c r="A261" s="1044"/>
      <c r="B261" s="1032"/>
      <c r="C261" s="1030"/>
      <c r="D261" s="1057"/>
      <c r="E261" s="1031"/>
    </row>
    <row r="262" spans="1:5" s="1035" customFormat="1">
      <c r="A262" s="1044"/>
      <c r="B262" s="1037"/>
      <c r="C262" s="1030"/>
      <c r="D262" s="1031"/>
      <c r="E262" s="1031"/>
    </row>
    <row r="263" spans="1:5" s="1035" customFormat="1">
      <c r="A263" s="1044"/>
      <c r="B263" s="1032"/>
      <c r="C263" s="1030"/>
      <c r="D263" s="1057"/>
      <c r="E263" s="1031"/>
    </row>
    <row r="264" spans="1:5" s="1035" customFormat="1">
      <c r="A264" s="1044"/>
      <c r="B264" s="1037"/>
      <c r="C264" s="1030"/>
      <c r="D264" s="1031"/>
      <c r="E264" s="1031"/>
    </row>
    <row r="265" spans="1:5" s="1035" customFormat="1">
      <c r="A265" s="1044"/>
      <c r="B265" s="1032"/>
      <c r="C265" s="1030"/>
      <c r="D265" s="1057"/>
      <c r="E265" s="1031"/>
    </row>
    <row r="266" spans="1:5" s="1035" customFormat="1">
      <c r="A266" s="1030"/>
      <c r="B266" s="1037"/>
      <c r="C266" s="1030"/>
      <c r="D266" s="1031"/>
      <c r="E266" s="1031"/>
    </row>
    <row r="267" spans="1:5" s="1035" customFormat="1">
      <c r="A267" s="1044"/>
      <c r="B267" s="1032"/>
      <c r="C267" s="1030"/>
      <c r="D267" s="1057"/>
      <c r="E267" s="1031"/>
    </row>
    <row r="268" spans="1:5" s="1035" customFormat="1">
      <c r="A268" s="1030"/>
      <c r="B268" s="1037"/>
      <c r="C268" s="1030"/>
      <c r="D268" s="1031"/>
      <c r="E268" s="1031"/>
    </row>
    <row r="269" spans="1:5" s="1035" customFormat="1">
      <c r="A269" s="1044"/>
      <c r="B269" s="1032"/>
      <c r="C269" s="1030"/>
      <c r="D269" s="1057"/>
      <c r="E269" s="1057"/>
    </row>
    <row r="270" spans="1:5" s="1035" customFormat="1">
      <c r="A270" s="1044"/>
      <c r="B270" s="1033"/>
      <c r="D270" s="1034"/>
      <c r="E270" s="1034"/>
    </row>
    <row r="271" spans="1:5" s="1035" customFormat="1">
      <c r="B271" s="1033"/>
      <c r="D271" s="1031"/>
      <c r="E271" s="1034"/>
    </row>
    <row r="272" spans="1:5" s="1035" customFormat="1">
      <c r="B272" s="1033"/>
      <c r="D272" s="1031"/>
      <c r="E272" s="1031"/>
    </row>
    <row r="273" spans="1:6" s="1035" customFormat="1">
      <c r="B273" s="1033"/>
      <c r="D273" s="1031"/>
      <c r="E273" s="1034"/>
    </row>
    <row r="274" spans="1:6" s="1035" customFormat="1">
      <c r="A274" s="1044"/>
      <c r="B274" s="1090"/>
      <c r="D274" s="1071"/>
      <c r="E274" s="1071"/>
    </row>
    <row r="275" spans="1:6" s="1035" customFormat="1">
      <c r="A275" s="1077"/>
      <c r="B275" s="1078"/>
      <c r="C275" s="1077"/>
      <c r="D275" s="1072"/>
      <c r="E275" s="1031"/>
      <c r="F275" s="1076"/>
    </row>
    <row r="276" spans="1:6" s="1035" customFormat="1">
      <c r="A276" s="1044"/>
      <c r="B276" s="1090"/>
      <c r="D276" s="1071"/>
      <c r="E276" s="1031"/>
    </row>
    <row r="277" spans="1:6" s="1035" customFormat="1">
      <c r="A277" s="1077"/>
      <c r="B277" s="1078"/>
      <c r="C277" s="1077"/>
      <c r="D277" s="1072"/>
      <c r="E277" s="1031"/>
      <c r="F277" s="1076"/>
    </row>
    <row r="278" spans="1:6" s="1035" customFormat="1">
      <c r="A278" s="1044"/>
      <c r="B278" s="1090"/>
      <c r="D278" s="1071"/>
      <c r="E278" s="1031"/>
    </row>
    <row r="279" spans="1:6" s="1035" customFormat="1">
      <c r="A279" s="1077"/>
      <c r="B279" s="1078"/>
      <c r="C279" s="1077"/>
      <c r="D279" s="1072"/>
      <c r="E279" s="1031"/>
      <c r="F279" s="1076"/>
    </row>
    <row r="280" spans="1:6" s="1035" customFormat="1">
      <c r="A280" s="1044"/>
      <c r="B280" s="1090"/>
      <c r="D280" s="1071"/>
      <c r="E280" s="1031"/>
    </row>
    <row r="281" spans="1:6" s="1035" customFormat="1">
      <c r="A281" s="1077"/>
      <c r="B281" s="1078"/>
      <c r="C281" s="1077"/>
      <c r="D281" s="1072"/>
      <c r="E281" s="1031"/>
      <c r="F281" s="1076"/>
    </row>
    <row r="282" spans="1:6" s="1035" customFormat="1">
      <c r="A282" s="1044"/>
      <c r="B282" s="1090"/>
      <c r="D282" s="1071"/>
      <c r="E282" s="1031"/>
    </row>
    <row r="283" spans="1:6" s="1035" customFormat="1">
      <c r="A283" s="1077"/>
      <c r="B283" s="1078"/>
      <c r="C283" s="1077"/>
      <c r="D283" s="1072"/>
      <c r="E283" s="1031"/>
      <c r="F283" s="1076"/>
    </row>
    <row r="284" spans="1:6" s="1035" customFormat="1">
      <c r="A284" s="1044"/>
      <c r="B284" s="1090"/>
      <c r="D284" s="1071"/>
      <c r="E284" s="1031"/>
    </row>
    <row r="285" spans="1:6" s="1035" customFormat="1">
      <c r="A285" s="1077"/>
      <c r="B285" s="1078"/>
      <c r="C285" s="1077"/>
      <c r="D285" s="1072"/>
      <c r="E285" s="1031"/>
      <c r="F285" s="1076"/>
    </row>
    <row r="286" spans="1:6" s="1035" customFormat="1">
      <c r="A286" s="1044"/>
      <c r="B286" s="1090"/>
      <c r="D286" s="1071"/>
      <c r="E286" s="1031"/>
    </row>
    <row r="287" spans="1:6" s="1035" customFormat="1">
      <c r="A287" s="1077"/>
      <c r="B287" s="1078"/>
      <c r="C287" s="1077"/>
      <c r="D287" s="1072"/>
      <c r="E287" s="1031"/>
    </row>
    <row r="288" spans="1:6" s="1035" customFormat="1">
      <c r="A288" s="1044"/>
      <c r="B288" s="1090"/>
      <c r="D288" s="1071"/>
      <c r="E288" s="1031"/>
    </row>
    <row r="289" spans="1:6" s="1035" customFormat="1">
      <c r="A289" s="1077"/>
      <c r="B289" s="1078"/>
      <c r="C289" s="1077"/>
      <c r="D289" s="1072"/>
      <c r="E289" s="1031"/>
      <c r="F289" s="1076"/>
    </row>
    <row r="290" spans="1:6" s="1035" customFormat="1">
      <c r="A290" s="1044"/>
      <c r="B290" s="1090"/>
      <c r="D290" s="1071"/>
      <c r="E290" s="1031"/>
    </row>
    <row r="291" spans="1:6" s="1035" customFormat="1">
      <c r="A291" s="1077"/>
      <c r="B291" s="1078"/>
      <c r="C291" s="1077"/>
      <c r="D291" s="1072"/>
      <c r="E291" s="1031"/>
      <c r="F291" s="1083"/>
    </row>
    <row r="292" spans="1:6" s="1035" customFormat="1">
      <c r="A292" s="1044"/>
      <c r="B292" s="1090"/>
      <c r="D292" s="1071"/>
      <c r="E292" s="1031"/>
    </row>
    <row r="293" spans="1:6" s="1035" customFormat="1">
      <c r="A293" s="1077"/>
      <c r="B293" s="1078"/>
      <c r="C293" s="1077"/>
      <c r="D293" s="1072"/>
      <c r="E293" s="1031"/>
      <c r="F293" s="1083"/>
    </row>
    <row r="294" spans="1:6" s="1035" customFormat="1">
      <c r="A294" s="1044"/>
      <c r="B294" s="1090"/>
      <c r="D294" s="1071"/>
      <c r="E294" s="1031"/>
    </row>
    <row r="295" spans="1:6" s="1035" customFormat="1">
      <c r="A295" s="1077"/>
      <c r="B295" s="1078"/>
      <c r="C295" s="1077"/>
      <c r="D295" s="1072"/>
      <c r="E295" s="1031"/>
      <c r="F295" s="1083"/>
    </row>
    <row r="296" spans="1:6" s="1035" customFormat="1">
      <c r="A296" s="1044"/>
      <c r="B296" s="1089"/>
      <c r="C296" s="1085"/>
      <c r="D296" s="1084"/>
      <c r="E296" s="1084"/>
      <c r="F296" s="1083"/>
    </row>
    <row r="297" spans="1:6" s="1035" customFormat="1">
      <c r="A297" s="1044"/>
      <c r="B297" s="1089"/>
      <c r="C297" s="1088"/>
      <c r="D297" s="1087"/>
      <c r="E297" s="1087"/>
      <c r="F297" s="1083"/>
    </row>
    <row r="298" spans="1:6" s="1035" customFormat="1">
      <c r="A298" s="1044"/>
      <c r="B298" s="1089"/>
      <c r="C298" s="1085"/>
      <c r="D298" s="1084"/>
      <c r="E298" s="1084"/>
      <c r="F298" s="1083"/>
    </row>
    <row r="299" spans="1:6" s="1035" customFormat="1">
      <c r="A299" s="1077"/>
      <c r="B299" s="1078"/>
      <c r="C299" s="1077"/>
      <c r="D299" s="1072"/>
      <c r="E299" s="1031"/>
      <c r="F299" s="1083"/>
    </row>
    <row r="300" spans="1:6" s="1035" customFormat="1">
      <c r="A300" s="1044"/>
      <c r="B300" s="1032"/>
      <c r="C300" s="1030"/>
      <c r="D300" s="1057"/>
      <c r="E300" s="1057"/>
    </row>
    <row r="301" spans="1:6" s="1035" customFormat="1">
      <c r="B301" s="1033"/>
      <c r="D301" s="1031"/>
      <c r="E301" s="1034"/>
    </row>
    <row r="302" spans="1:6" s="1035" customFormat="1">
      <c r="B302" s="1033"/>
      <c r="D302" s="1031"/>
      <c r="E302" s="1034"/>
    </row>
    <row r="303" spans="1:6" s="1035" customFormat="1">
      <c r="B303" s="1033"/>
      <c r="D303" s="1071"/>
      <c r="E303" s="1034"/>
    </row>
    <row r="304" spans="1:6" s="1035" customFormat="1">
      <c r="B304" s="1033"/>
      <c r="D304" s="1071"/>
      <c r="E304" s="1034"/>
    </row>
    <row r="305" spans="1:6" s="1035" customFormat="1">
      <c r="A305" s="1082"/>
      <c r="B305" s="1081"/>
      <c r="C305" s="1074"/>
      <c r="D305" s="1073"/>
      <c r="E305" s="1034"/>
    </row>
    <row r="306" spans="1:6" s="1035" customFormat="1">
      <c r="A306" s="1044"/>
      <c r="B306" s="1080"/>
      <c r="C306" s="1074"/>
      <c r="D306" s="1073"/>
      <c r="E306" s="1034"/>
    </row>
    <row r="307" spans="1:6" s="1035" customFormat="1">
      <c r="A307" s="1077"/>
      <c r="B307" s="1078"/>
      <c r="C307" s="1077"/>
      <c r="D307" s="1072"/>
      <c r="E307" s="1031"/>
      <c r="F307" s="1076"/>
    </row>
    <row r="308" spans="1:6" s="1035" customFormat="1">
      <c r="A308" s="1044"/>
      <c r="B308" s="1080"/>
      <c r="C308" s="1074"/>
      <c r="D308" s="1073"/>
      <c r="E308" s="1034"/>
    </row>
    <row r="309" spans="1:6" s="1035" customFormat="1">
      <c r="A309" s="1077"/>
      <c r="B309" s="1078"/>
      <c r="C309" s="1077"/>
      <c r="D309" s="1072"/>
      <c r="E309" s="1031"/>
      <c r="F309" s="1076"/>
    </row>
    <row r="310" spans="1:6" s="1035" customFormat="1">
      <c r="A310" s="1044"/>
      <c r="B310" s="1079"/>
      <c r="C310" s="1074"/>
      <c r="D310" s="1073"/>
      <c r="E310" s="1034"/>
    </row>
    <row r="311" spans="1:6" s="1035" customFormat="1">
      <c r="A311" s="1077"/>
      <c r="B311" s="1078"/>
      <c r="C311" s="1077"/>
      <c r="D311" s="1072"/>
      <c r="E311" s="1031"/>
      <c r="F311" s="1076"/>
    </row>
    <row r="312" spans="1:6" s="1035" customFormat="1">
      <c r="A312" s="1044"/>
      <c r="B312" s="1075"/>
      <c r="C312" s="1074"/>
      <c r="D312" s="1073"/>
      <c r="E312" s="1034"/>
    </row>
    <row r="313" spans="1:6" s="1035" customFormat="1">
      <c r="A313" s="1077"/>
      <c r="B313" s="1078"/>
      <c r="C313" s="1077"/>
      <c r="D313" s="1072"/>
      <c r="E313" s="1031"/>
      <c r="F313" s="1076"/>
    </row>
    <row r="314" spans="1:6" s="1035" customFormat="1">
      <c r="A314" s="1044"/>
      <c r="B314" s="1079"/>
      <c r="C314" s="1074"/>
      <c r="D314" s="1073"/>
      <c r="E314" s="1034"/>
    </row>
    <row r="315" spans="1:6" s="1035" customFormat="1">
      <c r="A315" s="1077"/>
      <c r="B315" s="1078"/>
      <c r="C315" s="1077"/>
      <c r="D315" s="1072"/>
      <c r="E315" s="1031"/>
      <c r="F315" s="1076"/>
    </row>
    <row r="316" spans="1:6" s="1035" customFormat="1">
      <c r="A316" s="1044"/>
      <c r="B316" s="1075"/>
      <c r="C316" s="1074"/>
      <c r="D316" s="1073"/>
      <c r="E316" s="1034"/>
    </row>
    <row r="317" spans="1:6" s="1035" customFormat="1">
      <c r="A317" s="1077"/>
      <c r="B317" s="1078"/>
      <c r="C317" s="1077"/>
      <c r="D317" s="1072"/>
      <c r="E317" s="1031"/>
      <c r="F317" s="1076"/>
    </row>
    <row r="318" spans="1:6" s="1035" customFormat="1">
      <c r="A318" s="1044"/>
      <c r="B318" s="1075"/>
      <c r="C318" s="1074"/>
      <c r="D318" s="1073"/>
      <c r="E318" s="1034"/>
    </row>
    <row r="319" spans="1:6" s="1035" customFormat="1">
      <c r="A319" s="1077"/>
      <c r="B319" s="1078"/>
      <c r="C319" s="1077"/>
      <c r="D319" s="1072"/>
      <c r="E319" s="1031"/>
      <c r="F319" s="1076"/>
    </row>
    <row r="320" spans="1:6" s="1035" customFormat="1">
      <c r="B320" s="1033"/>
      <c r="D320" s="1071"/>
      <c r="E320" s="1034"/>
    </row>
    <row r="321" spans="1:6" s="1035" customFormat="1">
      <c r="A321" s="1082"/>
      <c r="B321" s="1081"/>
      <c r="C321" s="1074"/>
      <c r="D321" s="1073"/>
      <c r="E321" s="1034"/>
    </row>
    <row r="322" spans="1:6" s="1035" customFormat="1">
      <c r="A322" s="1044"/>
      <c r="B322" s="1080"/>
      <c r="C322" s="1074"/>
      <c r="D322" s="1073"/>
      <c r="E322" s="1034"/>
    </row>
    <row r="323" spans="1:6" s="1035" customFormat="1">
      <c r="A323" s="1077"/>
      <c r="B323" s="1078"/>
      <c r="C323" s="1077"/>
      <c r="D323" s="1072"/>
      <c r="E323" s="1031"/>
      <c r="F323" s="1076"/>
    </row>
    <row r="324" spans="1:6" s="1035" customFormat="1">
      <c r="A324" s="1044"/>
      <c r="B324" s="1079"/>
      <c r="C324" s="1074"/>
      <c r="D324" s="1073"/>
      <c r="E324" s="1057"/>
    </row>
    <row r="325" spans="1:6" s="1035" customFormat="1">
      <c r="A325" s="1077"/>
      <c r="B325" s="1078"/>
      <c r="C325" s="1077"/>
      <c r="D325" s="1072"/>
      <c r="E325" s="1031"/>
      <c r="F325" s="1076"/>
    </row>
    <row r="326" spans="1:6" s="1035" customFormat="1">
      <c r="A326" s="1044"/>
      <c r="B326" s="1075"/>
      <c r="C326" s="1074"/>
      <c r="D326" s="1073"/>
      <c r="E326" s="1031"/>
    </row>
    <row r="327" spans="1:6" s="1035" customFormat="1">
      <c r="A327" s="1077"/>
      <c r="B327" s="1078"/>
      <c r="C327" s="1077"/>
      <c r="D327" s="1072"/>
      <c r="E327" s="1031"/>
      <c r="F327" s="1076"/>
    </row>
    <row r="328" spans="1:6" s="1035" customFormat="1">
      <c r="A328" s="1044"/>
      <c r="B328" s="1079"/>
      <c r="C328" s="1074"/>
      <c r="D328" s="1073"/>
      <c r="E328" s="1057"/>
    </row>
    <row r="329" spans="1:6" s="1035" customFormat="1">
      <c r="A329" s="1077"/>
      <c r="B329" s="1078"/>
      <c r="C329" s="1077"/>
      <c r="D329" s="1072"/>
      <c r="E329" s="1031"/>
      <c r="F329" s="1076"/>
    </row>
    <row r="330" spans="1:6" s="1035" customFormat="1">
      <c r="A330" s="1044"/>
      <c r="B330" s="1075"/>
      <c r="C330" s="1074"/>
      <c r="D330" s="1073"/>
      <c r="E330" s="1031"/>
    </row>
    <row r="331" spans="1:6" s="1035" customFormat="1">
      <c r="A331" s="1077"/>
      <c r="B331" s="1078"/>
      <c r="C331" s="1077"/>
      <c r="D331" s="1072"/>
      <c r="E331" s="1031"/>
      <c r="F331" s="1076"/>
    </row>
    <row r="332" spans="1:6" s="1035" customFormat="1">
      <c r="A332" s="1044"/>
      <c r="B332" s="1075"/>
      <c r="C332" s="1074"/>
      <c r="D332" s="1073"/>
      <c r="E332" s="1031"/>
    </row>
    <row r="333" spans="1:6" s="1035" customFormat="1">
      <c r="A333" s="1044"/>
      <c r="B333" s="1037"/>
      <c r="C333" s="1032"/>
      <c r="D333" s="1072"/>
      <c r="E333" s="1031"/>
    </row>
    <row r="334" spans="1:6" s="1035" customFormat="1">
      <c r="A334" s="1030"/>
      <c r="B334" s="1032"/>
      <c r="C334" s="1030"/>
      <c r="D334" s="1057"/>
      <c r="E334" s="1057"/>
    </row>
    <row r="335" spans="1:6" s="1035" customFormat="1">
      <c r="B335" s="1033"/>
      <c r="D335" s="1071"/>
      <c r="E335" s="1034"/>
    </row>
    <row r="336" spans="1:6" s="1035" customFormat="1">
      <c r="B336" s="1033"/>
      <c r="D336" s="1031"/>
      <c r="E336" s="1034"/>
    </row>
    <row r="337" spans="1:5" s="1035" customFormat="1">
      <c r="B337" s="1033"/>
      <c r="D337" s="1031"/>
      <c r="E337" s="1034"/>
    </row>
    <row r="339" spans="1:5">
      <c r="A339" s="1044"/>
    </row>
    <row r="340" spans="1:5">
      <c r="B340" s="1037"/>
    </row>
    <row r="341" spans="1:5">
      <c r="A341" s="1044"/>
    </row>
    <row r="342" spans="1:5">
      <c r="B342" s="1037"/>
    </row>
    <row r="343" spans="1:5">
      <c r="A343" s="1044"/>
    </row>
    <row r="344" spans="1:5">
      <c r="B344" s="1037"/>
    </row>
    <row r="345" spans="1:5">
      <c r="A345" s="1044"/>
    </row>
    <row r="346" spans="1:5">
      <c r="B346" s="1037"/>
    </row>
    <row r="347" spans="1:5">
      <c r="A347" s="1044"/>
    </row>
    <row r="348" spans="1:5">
      <c r="B348" s="1037"/>
    </row>
    <row r="349" spans="1:5">
      <c r="A349" s="1044"/>
    </row>
    <row r="350" spans="1:5">
      <c r="B350" s="1037"/>
    </row>
    <row r="351" spans="1:5">
      <c r="B351" s="1037"/>
    </row>
    <row r="352" spans="1:5">
      <c r="A352" s="1044"/>
      <c r="B352" s="1053"/>
    </row>
    <row r="353" spans="1:5">
      <c r="A353" s="1044"/>
      <c r="B353" s="1042"/>
      <c r="C353" s="1041"/>
      <c r="D353" s="1038"/>
      <c r="E353" s="1038"/>
    </row>
    <row r="354" spans="1:5">
      <c r="B354" s="1037"/>
      <c r="E354" s="1038"/>
    </row>
    <row r="355" spans="1:5">
      <c r="A355" s="1044"/>
      <c r="B355" s="1042"/>
      <c r="C355" s="1041"/>
      <c r="D355" s="1038"/>
      <c r="E355" s="1038"/>
    </row>
    <row r="356" spans="1:5">
      <c r="B356" s="1037"/>
      <c r="E356" s="1038"/>
    </row>
    <row r="357" spans="1:5">
      <c r="B357" s="1037"/>
    </row>
    <row r="358" spans="1:5">
      <c r="A358" s="1044"/>
      <c r="B358" s="1053"/>
    </row>
    <row r="359" spans="1:5">
      <c r="A359" s="1044"/>
      <c r="B359" s="1042"/>
      <c r="C359" s="1041"/>
      <c r="D359" s="1038"/>
      <c r="E359" s="1038"/>
    </row>
    <row r="360" spans="1:5">
      <c r="B360" s="1037"/>
      <c r="E360" s="1038"/>
    </row>
    <row r="361" spans="1:5">
      <c r="A361" s="1044"/>
      <c r="B361" s="1042"/>
      <c r="C361" s="1041"/>
      <c r="D361" s="1038"/>
      <c r="E361" s="1038"/>
    </row>
    <row r="362" spans="1:5">
      <c r="B362" s="1037"/>
      <c r="E362" s="1038"/>
    </row>
    <row r="363" spans="1:5">
      <c r="A363" s="1044"/>
      <c r="B363" s="1042"/>
      <c r="C363" s="1041"/>
      <c r="D363" s="1038"/>
      <c r="E363" s="1038"/>
    </row>
    <row r="364" spans="1:5">
      <c r="B364" s="1037"/>
      <c r="E364" s="1038"/>
    </row>
    <row r="365" spans="1:5">
      <c r="B365" s="1037"/>
      <c r="E365" s="1038"/>
    </row>
    <row r="366" spans="1:5">
      <c r="A366" s="1044"/>
      <c r="B366" s="1053"/>
    </row>
    <row r="367" spans="1:5">
      <c r="A367" s="1044"/>
      <c r="B367" s="1042"/>
      <c r="C367" s="1041"/>
      <c r="D367" s="1038"/>
      <c r="E367" s="1038"/>
    </row>
    <row r="368" spans="1:5">
      <c r="B368" s="1037"/>
      <c r="E368" s="1038"/>
    </row>
    <row r="369" spans="1:5">
      <c r="B369" s="1037"/>
      <c r="E369" s="1038"/>
    </row>
    <row r="370" spans="1:5">
      <c r="A370" s="1044"/>
      <c r="B370" s="1053"/>
    </row>
    <row r="371" spans="1:5">
      <c r="A371" s="1044"/>
      <c r="B371" s="1042"/>
      <c r="C371" s="1041"/>
      <c r="D371" s="1038"/>
      <c r="E371" s="1038"/>
    </row>
    <row r="372" spans="1:5">
      <c r="B372" s="1037"/>
      <c r="E372" s="1038"/>
    </row>
    <row r="373" spans="1:5">
      <c r="B373" s="1037"/>
    </row>
    <row r="374" spans="1:5" s="1035" customFormat="1">
      <c r="B374" s="1033"/>
      <c r="D374" s="1034"/>
      <c r="E374" s="1034"/>
    </row>
    <row r="376" spans="1:5">
      <c r="B376" s="1033"/>
    </row>
    <row r="399" spans="1:6" s="1031" customFormat="1">
      <c r="A399" s="1030"/>
      <c r="B399" s="1033"/>
      <c r="C399" s="1035"/>
      <c r="D399" s="1034"/>
      <c r="F399" s="1030"/>
    </row>
    <row r="401" spans="1:6" s="1031" customFormat="1">
      <c r="A401" s="1030"/>
      <c r="B401" s="1033"/>
      <c r="C401" s="1030"/>
      <c r="F401" s="1030"/>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86/2022&amp;RGRADBENA DELA</oddHeader>
    <oddFooter>&amp;RStran &amp;P od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75EE-D230-4418-8CC8-583528ECA5EE}">
  <sheetPr>
    <tabColor rgb="FFFF0000"/>
  </sheetPr>
  <dimension ref="A1:E89"/>
  <sheetViews>
    <sheetView view="pageBreakPreview" zoomScale="160" zoomScaleNormal="100" zoomScaleSheetLayoutView="160" workbookViewId="0">
      <pane ySplit="3" topLeftCell="A4" activePane="bottomLeft" state="frozen"/>
      <selection activeCell="K26" sqref="K26"/>
      <selection pane="bottomLeft" activeCell="D57" sqref="D57"/>
    </sheetView>
  </sheetViews>
  <sheetFormatPr defaultRowHeight="12.75"/>
  <cols>
    <col min="1" max="1" width="4.85546875" style="1030" bestFit="1" customWidth="1"/>
    <col min="2" max="2" width="78.7109375" style="1032" customWidth="1"/>
    <col min="3" max="3" width="8.5703125" style="1049" customWidth="1"/>
    <col min="4" max="4" width="13.7109375" style="1048" customWidth="1"/>
    <col min="5" max="5" width="18.5703125" style="1048" customWidth="1"/>
    <col min="6" max="16384" width="9.140625" style="1030"/>
  </cols>
  <sheetData>
    <row r="1" spans="1:5" ht="20.100000000000001" customHeight="1">
      <c r="A1" s="1035" t="s">
        <v>1614</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s="1035" customFormat="1" ht="60" customHeight="1">
      <c r="A5" s="1036" t="s">
        <v>1216</v>
      </c>
      <c r="B5" s="1032" t="s">
        <v>1615</v>
      </c>
      <c r="C5" s="1049"/>
      <c r="D5" s="1031"/>
      <c r="E5" s="1031"/>
    </row>
    <row r="6" spans="1:5" s="1035" customFormat="1" ht="20.100000000000001" customHeight="1">
      <c r="B6" s="1037" t="s">
        <v>657</v>
      </c>
      <c r="C6" s="1101">
        <v>1</v>
      </c>
      <c r="D6" s="1031"/>
      <c r="E6" s="1031">
        <f>C6*D6</f>
        <v>0</v>
      </c>
    </row>
    <row r="7" spans="1:5" s="1035" customFormat="1" ht="20.100000000000001" customHeight="1">
      <c r="A7" s="1044"/>
      <c r="B7" s="1037"/>
      <c r="C7" s="1101"/>
      <c r="D7" s="1031"/>
      <c r="E7" s="1031"/>
    </row>
    <row r="8" spans="1:5" s="1035" customFormat="1" ht="20.100000000000001" customHeight="1">
      <c r="A8" s="1036" t="s">
        <v>1218</v>
      </c>
      <c r="B8" s="1032" t="s">
        <v>3468</v>
      </c>
      <c r="C8" s="1049"/>
      <c r="D8" s="1031"/>
      <c r="E8" s="1031"/>
    </row>
    <row r="9" spans="1:5" s="1035" customFormat="1" ht="20.100000000000001" customHeight="1">
      <c r="B9" s="1037" t="s">
        <v>657</v>
      </c>
      <c r="C9" s="1101">
        <v>4</v>
      </c>
      <c r="D9" s="1031"/>
      <c r="E9" s="1031">
        <f>C9*D9</f>
        <v>0</v>
      </c>
    </row>
    <row r="10" spans="1:5" s="1035" customFormat="1" ht="20.100000000000001" customHeight="1">
      <c r="A10" s="1044"/>
      <c r="B10" s="1037"/>
      <c r="C10" s="1101"/>
      <c r="D10" s="1031"/>
      <c r="E10" s="1031"/>
    </row>
    <row r="11" spans="1:5" s="1035" customFormat="1" ht="20.100000000000001" customHeight="1">
      <c r="A11" s="1036" t="s">
        <v>1219</v>
      </c>
      <c r="B11" s="1032" t="s">
        <v>1616</v>
      </c>
      <c r="C11" s="1049"/>
      <c r="D11" s="1031"/>
      <c r="E11" s="1031"/>
    </row>
    <row r="12" spans="1:5" s="1035" customFormat="1" ht="20.100000000000001" customHeight="1">
      <c r="B12" s="1037" t="s">
        <v>657</v>
      </c>
      <c r="C12" s="1101">
        <v>2</v>
      </c>
      <c r="D12" s="1031"/>
      <c r="E12" s="1031">
        <f>C12*D12</f>
        <v>0</v>
      </c>
    </row>
    <row r="13" spans="1:5" s="1035" customFormat="1" ht="20.100000000000001" customHeight="1">
      <c r="A13" s="1044"/>
      <c r="B13" s="1037"/>
      <c r="C13" s="1101"/>
      <c r="D13" s="1031"/>
      <c r="E13" s="1031"/>
    </row>
    <row r="14" spans="1:5" s="1035" customFormat="1" ht="20.100000000000001" customHeight="1">
      <c r="A14" s="1036" t="s">
        <v>1221</v>
      </c>
      <c r="B14" s="1032" t="s">
        <v>1617</v>
      </c>
      <c r="C14" s="1049"/>
      <c r="D14" s="1056"/>
      <c r="E14" s="1056"/>
    </row>
    <row r="15" spans="1:5" s="1035" customFormat="1" ht="20.100000000000001" customHeight="1">
      <c r="B15" s="1037" t="s">
        <v>657</v>
      </c>
      <c r="C15" s="1101">
        <v>1</v>
      </c>
      <c r="D15" s="1031"/>
      <c r="E15" s="1031">
        <f>C15*D15</f>
        <v>0</v>
      </c>
    </row>
    <row r="16" spans="1:5" s="1035" customFormat="1" ht="20.100000000000001" customHeight="1">
      <c r="A16" s="1044"/>
      <c r="B16" s="1037"/>
      <c r="C16" s="1101"/>
      <c r="D16" s="1031"/>
      <c r="E16" s="1031"/>
    </row>
    <row r="17" spans="1:5" s="1035" customFormat="1" ht="60" customHeight="1">
      <c r="A17" s="1036" t="s">
        <v>1223</v>
      </c>
      <c r="B17" s="1032" t="s">
        <v>1618</v>
      </c>
      <c r="C17" s="1049"/>
      <c r="D17" s="1056"/>
      <c r="E17" s="1056"/>
    </row>
    <row r="18" spans="1:5" s="1035" customFormat="1" ht="20.100000000000001" customHeight="1">
      <c r="B18" s="1037" t="s">
        <v>657</v>
      </c>
      <c r="C18" s="1101">
        <v>8</v>
      </c>
      <c r="D18" s="1031"/>
      <c r="E18" s="1031">
        <f>C18*D18</f>
        <v>0</v>
      </c>
    </row>
    <row r="19" spans="1:5" s="1035" customFormat="1" ht="20.100000000000001" customHeight="1">
      <c r="A19" s="1044"/>
      <c r="B19" s="1037"/>
      <c r="C19" s="1101"/>
      <c r="D19" s="1031"/>
      <c r="E19" s="1031"/>
    </row>
    <row r="20" spans="1:5" s="1035" customFormat="1" ht="20.100000000000001" customHeight="1">
      <c r="A20" s="1036" t="s">
        <v>1225</v>
      </c>
      <c r="B20" s="1032" t="s">
        <v>1619</v>
      </c>
      <c r="C20" s="1049"/>
      <c r="D20" s="1056"/>
      <c r="E20" s="1056"/>
    </row>
    <row r="21" spans="1:5" s="1035" customFormat="1" ht="20.100000000000001" customHeight="1">
      <c r="B21" s="1037" t="s">
        <v>657</v>
      </c>
      <c r="C21" s="1101">
        <v>8</v>
      </c>
      <c r="D21" s="1031"/>
      <c r="E21" s="1031">
        <f>C21*D21</f>
        <v>0</v>
      </c>
    </row>
    <row r="22" spans="1:5" s="1035" customFormat="1" ht="20.100000000000001" customHeight="1">
      <c r="A22" s="1044"/>
      <c r="B22" s="1037"/>
      <c r="C22" s="1101"/>
      <c r="D22" s="1031"/>
      <c r="E22" s="1031"/>
    </row>
    <row r="23" spans="1:5" s="1035" customFormat="1" ht="80.099999999999994" customHeight="1">
      <c r="A23" s="1036" t="s">
        <v>1227</v>
      </c>
      <c r="B23" s="1032" t="s">
        <v>1620</v>
      </c>
      <c r="C23" s="1049"/>
      <c r="D23" s="1056"/>
      <c r="E23" s="1056"/>
    </row>
    <row r="24" spans="1:5" s="1035" customFormat="1" ht="20.100000000000001" customHeight="1">
      <c r="B24" s="1037" t="s">
        <v>657</v>
      </c>
      <c r="C24" s="1101">
        <v>1</v>
      </c>
      <c r="D24" s="1031"/>
      <c r="E24" s="1031">
        <f>C24*D24</f>
        <v>0</v>
      </c>
    </row>
    <row r="25" spans="1:5" s="1035" customFormat="1" ht="20.100000000000001" customHeight="1">
      <c r="A25" s="1044"/>
      <c r="B25" s="1037"/>
      <c r="C25" s="1101"/>
      <c r="D25" s="1031"/>
      <c r="E25" s="1031"/>
    </row>
    <row r="26" spans="1:5" s="1035" customFormat="1" ht="20.100000000000001" customHeight="1">
      <c r="A26" s="1036" t="s">
        <v>1229</v>
      </c>
      <c r="B26" s="1032" t="s">
        <v>1621</v>
      </c>
      <c r="C26" s="1049"/>
      <c r="D26" s="1056"/>
      <c r="E26" s="1056"/>
    </row>
    <row r="27" spans="1:5" s="1035" customFormat="1" ht="20.100000000000001" customHeight="1">
      <c r="B27" s="1037" t="s">
        <v>657</v>
      </c>
      <c r="C27" s="1101">
        <v>1</v>
      </c>
      <c r="D27" s="1031"/>
      <c r="E27" s="1031">
        <f>C27*D27</f>
        <v>0</v>
      </c>
    </row>
    <row r="28" spans="1:5" s="1035" customFormat="1" ht="20.100000000000001" customHeight="1">
      <c r="B28" s="1102"/>
      <c r="C28" s="1101"/>
      <c r="D28" s="1048"/>
      <c r="E28" s="1048"/>
    </row>
    <row r="29" spans="1:5" s="1035" customFormat="1" ht="20.100000000000001" customHeight="1">
      <c r="A29" s="1036" t="s">
        <v>1231</v>
      </c>
      <c r="B29" s="1032" t="s">
        <v>1622</v>
      </c>
      <c r="C29" s="1049"/>
      <c r="D29" s="1056"/>
      <c r="E29" s="1056"/>
    </row>
    <row r="30" spans="1:5" s="1035" customFormat="1" ht="20.100000000000001" customHeight="1">
      <c r="B30" s="1037" t="s">
        <v>81</v>
      </c>
      <c r="C30" s="1101">
        <v>1</v>
      </c>
      <c r="D30" s="1031"/>
      <c r="E30" s="1031">
        <f>C30*D30</f>
        <v>0</v>
      </c>
    </row>
    <row r="31" spans="1:5" s="1035" customFormat="1" ht="20.100000000000001" customHeight="1">
      <c r="B31" s="1037"/>
      <c r="C31" s="1101"/>
      <c r="D31" s="1031"/>
      <c r="E31" s="1031"/>
    </row>
    <row r="32" spans="1:5" s="1035" customFormat="1" ht="20.100000000000001" customHeight="1">
      <c r="A32" s="1036" t="s">
        <v>1233</v>
      </c>
      <c r="B32" s="1032" t="s">
        <v>1623</v>
      </c>
      <c r="C32" s="1049"/>
      <c r="D32" s="1057"/>
      <c r="E32" s="1057"/>
    </row>
    <row r="33" spans="1:5" s="1035" customFormat="1" ht="20.100000000000001" customHeight="1">
      <c r="A33" s="1030"/>
      <c r="B33" s="1037" t="s">
        <v>81</v>
      </c>
      <c r="C33" s="1049">
        <v>1</v>
      </c>
      <c r="D33" s="1031"/>
      <c r="E33" s="1031">
        <f>C33*D33</f>
        <v>0</v>
      </c>
    </row>
    <row r="34" spans="1:5" s="1035" customFormat="1" ht="20.100000000000001" customHeight="1">
      <c r="B34" s="1037"/>
      <c r="C34" s="1101"/>
      <c r="D34" s="1031"/>
      <c r="E34" s="1031"/>
    </row>
    <row r="35" spans="1:5" s="1035" customFormat="1" ht="20.100000000000001" customHeight="1">
      <c r="A35" s="1036" t="s">
        <v>1236</v>
      </c>
      <c r="B35" s="1032" t="s">
        <v>1572</v>
      </c>
      <c r="C35" s="1049"/>
      <c r="D35" s="1057"/>
      <c r="E35" s="1057"/>
    </row>
    <row r="36" spans="1:5" s="1035" customFormat="1" ht="20.100000000000001" customHeight="1">
      <c r="A36" s="1030"/>
      <c r="B36" s="1037" t="s">
        <v>81</v>
      </c>
      <c r="C36" s="1049">
        <v>1</v>
      </c>
      <c r="D36" s="1031"/>
      <c r="E36" s="1031">
        <f>C36*D36</f>
        <v>0</v>
      </c>
    </row>
    <row r="37" spans="1:5" s="1035" customFormat="1" ht="20.100000000000001" customHeight="1">
      <c r="B37" s="1037"/>
      <c r="C37" s="1101"/>
      <c r="D37" s="1031"/>
      <c r="E37" s="1031"/>
    </row>
    <row r="38" spans="1:5" s="1035" customFormat="1" ht="20.100000000000001" customHeight="1">
      <c r="A38" s="1044" t="s">
        <v>1073</v>
      </c>
      <c r="B38" s="1102" t="s">
        <v>1573</v>
      </c>
      <c r="C38" s="1101"/>
      <c r="D38" s="1031"/>
      <c r="E38" s="1031"/>
    </row>
    <row r="39" spans="1:5" s="1035" customFormat="1" ht="39.950000000000003" customHeight="1">
      <c r="A39" s="1036" t="s">
        <v>1238</v>
      </c>
      <c r="B39" s="1042" t="s">
        <v>1268</v>
      </c>
      <c r="C39" s="1049"/>
      <c r="D39" s="1057"/>
      <c r="E39" s="1057"/>
    </row>
    <row r="40" spans="1:5" s="1035" customFormat="1" ht="20.100000000000001" customHeight="1">
      <c r="A40" s="1030"/>
      <c r="B40" s="1037" t="s">
        <v>1064</v>
      </c>
      <c r="C40" s="1049">
        <v>100</v>
      </c>
      <c r="D40" s="1031"/>
      <c r="E40" s="1031">
        <f>C40*D40</f>
        <v>0</v>
      </c>
    </row>
    <row r="41" spans="1:5" s="1035" customFormat="1" ht="20.100000000000001" customHeight="1">
      <c r="A41" s="1030"/>
      <c r="B41" s="1037"/>
      <c r="C41" s="1049"/>
      <c r="D41" s="1031"/>
      <c r="E41" s="1031"/>
    </row>
    <row r="42" spans="1:5" s="1035" customFormat="1" ht="20.100000000000001" customHeight="1">
      <c r="A42" s="1036" t="s">
        <v>1264</v>
      </c>
      <c r="B42" s="1032" t="s">
        <v>1545</v>
      </c>
      <c r="C42" s="1049"/>
      <c r="D42" s="1057"/>
      <c r="E42" s="1057"/>
    </row>
    <row r="43" spans="1:5" s="1035" customFormat="1" ht="20.100000000000001" customHeight="1">
      <c r="A43" s="1030"/>
      <c r="B43" s="1037" t="s">
        <v>1064</v>
      </c>
      <c r="C43" s="1049">
        <v>900</v>
      </c>
      <c r="D43" s="1031"/>
      <c r="E43" s="1031">
        <f>C43*D43</f>
        <v>0</v>
      </c>
    </row>
    <row r="44" spans="1:5" s="1035" customFormat="1" ht="20.100000000000001" customHeight="1">
      <c r="A44" s="1030"/>
      <c r="B44" s="1037"/>
      <c r="C44" s="1049"/>
      <c r="D44" s="1031"/>
      <c r="E44" s="1031"/>
    </row>
    <row r="45" spans="1:5" s="1035" customFormat="1" ht="20.100000000000001" customHeight="1">
      <c r="A45" s="1044" t="s">
        <v>1073</v>
      </c>
      <c r="B45" s="1102" t="s">
        <v>1286</v>
      </c>
      <c r="C45" s="1101"/>
      <c r="D45" s="1031"/>
      <c r="E45" s="1031"/>
    </row>
    <row r="46" spans="1:5" s="1035" customFormat="1" ht="20.100000000000001" customHeight="1">
      <c r="A46" s="1036" t="s">
        <v>1267</v>
      </c>
      <c r="B46" s="1032" t="s">
        <v>1546</v>
      </c>
      <c r="C46" s="1049"/>
      <c r="D46" s="1057"/>
      <c r="E46" s="1057"/>
    </row>
    <row r="47" spans="1:5" s="1035" customFormat="1" ht="20.100000000000001" customHeight="1">
      <c r="A47" s="1030"/>
      <c r="B47" s="1037" t="s">
        <v>1064</v>
      </c>
      <c r="C47" s="1049">
        <v>400</v>
      </c>
      <c r="D47" s="1031"/>
      <c r="E47" s="1031">
        <f>C47*D47</f>
        <v>0</v>
      </c>
    </row>
    <row r="48" spans="1:5" s="1035" customFormat="1" ht="20.100000000000001" customHeight="1">
      <c r="A48" s="1030"/>
      <c r="B48" s="1037"/>
      <c r="C48" s="1049"/>
      <c r="D48" s="1031"/>
      <c r="E48" s="1031"/>
    </row>
    <row r="49" spans="1:5" s="1035" customFormat="1" ht="20.100000000000001" customHeight="1">
      <c r="A49" s="1030"/>
      <c r="B49" s="1033" t="s">
        <v>1624</v>
      </c>
      <c r="C49" s="1049"/>
      <c r="D49" s="1031"/>
      <c r="E49" s="1031"/>
    </row>
    <row r="50" spans="1:5" s="1035" customFormat="1" ht="20.100000000000001" customHeight="1">
      <c r="A50" s="1036" t="s">
        <v>1269</v>
      </c>
      <c r="B50" s="1032" t="s">
        <v>1625</v>
      </c>
      <c r="C50" s="1049"/>
      <c r="D50" s="1057"/>
      <c r="E50" s="1057"/>
    </row>
    <row r="51" spans="1:5" s="1035" customFormat="1" ht="20.100000000000001" customHeight="1">
      <c r="A51" s="1030"/>
      <c r="B51" s="1037" t="s">
        <v>657</v>
      </c>
      <c r="C51" s="1049">
        <v>12</v>
      </c>
      <c r="D51" s="1031"/>
      <c r="E51" s="1031">
        <f>C51*D51</f>
        <v>0</v>
      </c>
    </row>
    <row r="52" spans="1:5" s="1035" customFormat="1" ht="20.100000000000001" customHeight="1">
      <c r="A52" s="1030"/>
      <c r="B52" s="1037"/>
      <c r="C52" s="1049"/>
      <c r="D52" s="1031"/>
      <c r="E52" s="1031"/>
    </row>
    <row r="53" spans="1:5" s="1035" customFormat="1" ht="20.100000000000001" customHeight="1">
      <c r="A53" s="1036" t="s">
        <v>1271</v>
      </c>
      <c r="B53" s="1032" t="s">
        <v>1626</v>
      </c>
      <c r="C53" s="1049"/>
      <c r="D53" s="1057"/>
      <c r="E53" s="1057"/>
    </row>
    <row r="54" spans="1:5" s="1035" customFormat="1" ht="20.100000000000001" customHeight="1">
      <c r="A54" s="1030"/>
      <c r="B54" s="1037" t="s">
        <v>657</v>
      </c>
      <c r="C54" s="1049">
        <v>12</v>
      </c>
      <c r="D54" s="1031"/>
      <c r="E54" s="1031">
        <f>C54*D54</f>
        <v>0</v>
      </c>
    </row>
    <row r="55" spans="1:5" s="1035" customFormat="1" ht="20.100000000000001" customHeight="1">
      <c r="A55" s="1030"/>
      <c r="B55" s="1037"/>
      <c r="C55" s="1049"/>
      <c r="D55" s="1031"/>
      <c r="E55" s="1031"/>
    </row>
    <row r="56" spans="1:5" s="1035" customFormat="1" ht="20.100000000000001" customHeight="1">
      <c r="A56" s="1036" t="s">
        <v>1273</v>
      </c>
      <c r="B56" s="1032" t="s">
        <v>1627</v>
      </c>
      <c r="C56" s="1049"/>
      <c r="D56" s="1057"/>
      <c r="E56" s="1057"/>
    </row>
    <row r="57" spans="1:5" s="1035" customFormat="1" ht="20.100000000000001" customHeight="1">
      <c r="A57" s="1030"/>
      <c r="B57" s="1037" t="s">
        <v>81</v>
      </c>
      <c r="C57" s="1049">
        <v>1</v>
      </c>
      <c r="D57" s="1031"/>
      <c r="E57" s="1031">
        <f>C57*D57</f>
        <v>0</v>
      </c>
    </row>
    <row r="58" spans="1:5" s="1035" customFormat="1" ht="20.100000000000001" customHeight="1">
      <c r="A58" s="1030"/>
      <c r="B58" s="1037"/>
      <c r="C58" s="1049"/>
      <c r="D58" s="1031"/>
      <c r="E58" s="1031"/>
    </row>
    <row r="59" spans="1:5" s="1035" customFormat="1" ht="20.100000000000001" customHeight="1">
      <c r="A59" s="1035" t="s">
        <v>3467</v>
      </c>
      <c r="B59" s="1033"/>
      <c r="C59" s="1051"/>
      <c r="D59" s="1050"/>
      <c r="E59" s="1067">
        <f>SUM(E5:E58)</f>
        <v>0</v>
      </c>
    </row>
    <row r="60" spans="1:5">
      <c r="A60" s="1044"/>
    </row>
    <row r="61" spans="1:5">
      <c r="A61" s="1036"/>
    </row>
    <row r="62" spans="1:5">
      <c r="A62" s="1035"/>
    </row>
    <row r="63" spans="1:5">
      <c r="A63" s="1044"/>
    </row>
    <row r="64" spans="1:5">
      <c r="A64" s="1036"/>
    </row>
    <row r="65" spans="1:1">
      <c r="A65" s="1035"/>
    </row>
    <row r="66" spans="1:1">
      <c r="A66" s="1044"/>
    </row>
    <row r="67" spans="1:1">
      <c r="A67" s="1036"/>
    </row>
    <row r="70" spans="1:1">
      <c r="A70" s="1044"/>
    </row>
    <row r="71" spans="1:1">
      <c r="A71" s="1036"/>
    </row>
    <row r="74" spans="1:1">
      <c r="A74" s="1036"/>
    </row>
    <row r="77" spans="1:1">
      <c r="A77" s="1036"/>
    </row>
    <row r="80" spans="1:1">
      <c r="A80" s="1036"/>
    </row>
    <row r="83" spans="1:1">
      <c r="A83" s="1036"/>
    </row>
    <row r="86" spans="1:1">
      <c r="A86" s="1036"/>
    </row>
    <row r="89" spans="1:1">
      <c r="A89" s="1036"/>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86/2022&amp;RVIDEO-NADZORNI SISTEM</oddHeader>
    <oddFooter>&amp;RStran &amp;P od &amp;N</oddFooter>
  </headerFooter>
  <rowBreaks count="1" manualBreakCount="1">
    <brk id="48"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D48F-6195-40F5-A412-A70E3921F136}">
  <sheetPr>
    <tabColor rgb="FFFF0000"/>
  </sheetPr>
  <dimension ref="A1:E71"/>
  <sheetViews>
    <sheetView view="pageBreakPreview" zoomScale="130" zoomScaleNormal="100" zoomScaleSheetLayoutView="130" workbookViewId="0">
      <pane ySplit="3" topLeftCell="A4" activePane="bottomLeft" state="frozen"/>
      <selection activeCell="K26" sqref="K26"/>
      <selection pane="bottomLeft" activeCell="D78" sqref="D78"/>
    </sheetView>
  </sheetViews>
  <sheetFormatPr defaultRowHeight="12.75"/>
  <cols>
    <col min="1" max="1" width="4.85546875" style="1030" bestFit="1" customWidth="1"/>
    <col min="2" max="2" width="78.7109375" style="1032" customWidth="1"/>
    <col min="3" max="3" width="8.5703125" style="1049" customWidth="1"/>
    <col min="4" max="4" width="13.5703125" style="1048" customWidth="1"/>
    <col min="5" max="5" width="18.42578125" style="1048" customWidth="1"/>
    <col min="6" max="16384" width="9.140625" style="1030"/>
  </cols>
  <sheetData>
    <row r="1" spans="1:5" ht="20.100000000000001" customHeight="1">
      <c r="A1" s="1035" t="s">
        <v>1628</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s="1035" customFormat="1" ht="150" customHeight="1">
      <c r="A5" s="1036" t="s">
        <v>1216</v>
      </c>
      <c r="B5" s="1032" t="s">
        <v>1629</v>
      </c>
      <c r="C5" s="1049"/>
      <c r="D5" s="1056"/>
      <c r="E5" s="1056"/>
    </row>
    <row r="6" spans="1:5" s="1035" customFormat="1" ht="20.100000000000001" customHeight="1">
      <c r="B6" s="1037" t="s">
        <v>657</v>
      </c>
      <c r="C6" s="1049">
        <v>7</v>
      </c>
      <c r="D6" s="1048"/>
      <c r="E6" s="1048">
        <f>C6*D6</f>
        <v>0</v>
      </c>
    </row>
    <row r="7" spans="1:5" s="1035" customFormat="1" ht="20.100000000000001" customHeight="1">
      <c r="A7" s="1068"/>
      <c r="B7" s="1102"/>
      <c r="C7" s="1051"/>
      <c r="D7" s="1054"/>
      <c r="E7" s="1110"/>
    </row>
    <row r="8" spans="1:5" s="1035" customFormat="1" ht="20.100000000000001" customHeight="1">
      <c r="A8" s="1036" t="s">
        <v>1218</v>
      </c>
      <c r="B8" s="1032" t="s">
        <v>1630</v>
      </c>
      <c r="C8" s="1049"/>
      <c r="D8" s="1056"/>
      <c r="E8" s="1056"/>
    </row>
    <row r="9" spans="1:5" s="1035" customFormat="1" ht="20.100000000000001" customHeight="1">
      <c r="B9" s="1037" t="s">
        <v>657</v>
      </c>
      <c r="C9" s="1049">
        <v>7</v>
      </c>
      <c r="D9" s="1048"/>
      <c r="E9" s="1048">
        <f>C9*D9</f>
        <v>0</v>
      </c>
    </row>
    <row r="10" spans="1:5" s="1035" customFormat="1" ht="20.100000000000001" customHeight="1">
      <c r="B10" s="1033"/>
      <c r="C10" s="1051"/>
      <c r="D10" s="1054"/>
      <c r="E10" s="1110"/>
    </row>
    <row r="11" spans="1:5" s="1035" customFormat="1" ht="120" customHeight="1">
      <c r="A11" s="1036" t="s">
        <v>1219</v>
      </c>
      <c r="B11" s="1032" t="s">
        <v>1631</v>
      </c>
      <c r="C11" s="1049"/>
      <c r="D11" s="1056"/>
      <c r="E11" s="1056"/>
    </row>
    <row r="12" spans="1:5" s="1035" customFormat="1" ht="20.100000000000001" customHeight="1">
      <c r="A12" s="1044"/>
      <c r="B12" s="1037" t="s">
        <v>657</v>
      </c>
      <c r="C12" s="1049">
        <v>14</v>
      </c>
      <c r="D12" s="1048"/>
      <c r="E12" s="1048">
        <f>C12*D12</f>
        <v>0</v>
      </c>
    </row>
    <row r="13" spans="1:5" s="1035" customFormat="1" ht="20.100000000000001" customHeight="1">
      <c r="A13" s="1044"/>
      <c r="B13" s="1037"/>
      <c r="C13" s="1049"/>
      <c r="D13" s="1048"/>
      <c r="E13" s="1048"/>
    </row>
    <row r="14" spans="1:5" s="1035" customFormat="1" ht="120" customHeight="1">
      <c r="A14" s="1036" t="s">
        <v>1221</v>
      </c>
      <c r="B14" s="1032" t="s">
        <v>1632</v>
      </c>
      <c r="C14" s="1049"/>
      <c r="D14" s="1056"/>
      <c r="E14" s="1056"/>
    </row>
    <row r="15" spans="1:5" s="1035" customFormat="1" ht="20.100000000000001" customHeight="1">
      <c r="B15" s="1037" t="s">
        <v>657</v>
      </c>
      <c r="C15" s="1049">
        <v>4</v>
      </c>
      <c r="D15" s="1048"/>
      <c r="E15" s="1048">
        <f>C15*D15</f>
        <v>0</v>
      </c>
    </row>
    <row r="16" spans="1:5" s="1035" customFormat="1" ht="20.100000000000001" customHeight="1">
      <c r="B16" s="1037"/>
      <c r="C16" s="1049"/>
      <c r="D16" s="1048"/>
      <c r="E16" s="1048"/>
    </row>
    <row r="17" spans="1:5" s="1035" customFormat="1" ht="80.099999999999994" customHeight="1">
      <c r="A17" s="1036" t="s">
        <v>1223</v>
      </c>
      <c r="B17" s="1032" t="s">
        <v>1633</v>
      </c>
      <c r="C17" s="1049"/>
      <c r="D17" s="1056"/>
      <c r="E17" s="1056"/>
    </row>
    <row r="18" spans="1:5" s="1035" customFormat="1" ht="20.100000000000001" customHeight="1">
      <c r="A18" s="1044"/>
      <c r="B18" s="1037" t="s">
        <v>81</v>
      </c>
      <c r="C18" s="1049">
        <v>1</v>
      </c>
      <c r="D18" s="1048"/>
      <c r="E18" s="1048">
        <f>C18*D18</f>
        <v>0</v>
      </c>
    </row>
    <row r="19" spans="1:5" s="1035" customFormat="1" ht="20.100000000000001" customHeight="1">
      <c r="A19" s="1044"/>
      <c r="B19" s="1037"/>
      <c r="C19" s="1049"/>
      <c r="D19" s="1048"/>
      <c r="E19" s="1048"/>
    </row>
    <row r="20" spans="1:5" s="1035" customFormat="1" ht="20.100000000000001" customHeight="1">
      <c r="A20" s="1036" t="s">
        <v>1225</v>
      </c>
      <c r="B20" s="1032" t="s">
        <v>1634</v>
      </c>
      <c r="C20" s="1049"/>
      <c r="D20" s="1056"/>
      <c r="E20" s="1056"/>
    </row>
    <row r="21" spans="1:5" s="1035" customFormat="1" ht="20.100000000000001" customHeight="1">
      <c r="A21" s="1044"/>
      <c r="B21" s="1037" t="s">
        <v>657</v>
      </c>
      <c r="C21" s="1049">
        <v>1</v>
      </c>
      <c r="D21" s="1048"/>
      <c r="E21" s="1048">
        <f>C21*D21</f>
        <v>0</v>
      </c>
    </row>
    <row r="22" spans="1:5" s="1035" customFormat="1" ht="20.100000000000001" customHeight="1">
      <c r="A22" s="1044"/>
      <c r="B22" s="1037"/>
      <c r="C22" s="1049"/>
      <c r="D22" s="1048"/>
      <c r="E22" s="1048"/>
    </row>
    <row r="23" spans="1:5" s="1035" customFormat="1" ht="20.100000000000001" customHeight="1">
      <c r="A23" s="1036" t="s">
        <v>1227</v>
      </c>
      <c r="B23" s="1032" t="s">
        <v>1635</v>
      </c>
      <c r="C23" s="1049"/>
      <c r="D23" s="1056"/>
      <c r="E23" s="1056"/>
    </row>
    <row r="24" spans="1:5" s="1035" customFormat="1" ht="20.100000000000001" customHeight="1">
      <c r="A24" s="1044"/>
      <c r="B24" s="1037" t="s">
        <v>657</v>
      </c>
      <c r="C24" s="1049">
        <v>1</v>
      </c>
      <c r="D24" s="1048"/>
      <c r="E24" s="1048">
        <f>C24*D24</f>
        <v>0</v>
      </c>
    </row>
    <row r="25" spans="1:5" s="1035" customFormat="1" ht="20.100000000000001" customHeight="1">
      <c r="A25" s="1044"/>
      <c r="B25" s="1037"/>
      <c r="C25" s="1049"/>
      <c r="D25" s="1048"/>
      <c r="E25" s="1048"/>
    </row>
    <row r="26" spans="1:5" s="1035" customFormat="1" ht="80.099999999999994" customHeight="1">
      <c r="A26" s="1036" t="s">
        <v>1229</v>
      </c>
      <c r="B26" s="1032" t="s">
        <v>1636</v>
      </c>
      <c r="C26" s="1049"/>
      <c r="D26" s="1056"/>
      <c r="E26" s="1056"/>
    </row>
    <row r="27" spans="1:5" s="1035" customFormat="1" ht="20.100000000000001" customHeight="1">
      <c r="A27" s="1044"/>
      <c r="B27" s="1037" t="s">
        <v>657</v>
      </c>
      <c r="C27" s="1049">
        <v>1</v>
      </c>
      <c r="D27" s="1048"/>
      <c r="E27" s="1048">
        <f>C27*D27</f>
        <v>0</v>
      </c>
    </row>
    <row r="28" spans="1:5" s="1035" customFormat="1" ht="20.100000000000001" customHeight="1">
      <c r="A28" s="1044"/>
      <c r="B28" s="1037"/>
      <c r="C28" s="1049"/>
      <c r="D28" s="1048"/>
      <c r="E28" s="1048"/>
    </row>
    <row r="29" spans="1:5" s="1035" customFormat="1" ht="39.950000000000003" customHeight="1">
      <c r="A29" s="1036" t="s">
        <v>1231</v>
      </c>
      <c r="B29" s="1032" t="s">
        <v>1637</v>
      </c>
      <c r="C29" s="1049"/>
      <c r="D29" s="1056"/>
      <c r="E29" s="1056"/>
    </row>
    <row r="30" spans="1:5" s="1035" customFormat="1" ht="20.100000000000001" customHeight="1">
      <c r="A30" s="1044"/>
      <c r="B30" s="1037" t="s">
        <v>657</v>
      </c>
      <c r="C30" s="1049">
        <v>14</v>
      </c>
      <c r="D30" s="1048"/>
      <c r="E30" s="1048">
        <f>C30*D30</f>
        <v>0</v>
      </c>
    </row>
    <row r="31" spans="1:5" s="1035" customFormat="1" ht="20.100000000000001" customHeight="1">
      <c r="A31" s="1044"/>
      <c r="B31" s="1037"/>
      <c r="C31" s="1049"/>
      <c r="D31" s="1048"/>
      <c r="E31" s="1048"/>
    </row>
    <row r="32" spans="1:5" s="1035" customFormat="1" ht="20.100000000000001" customHeight="1">
      <c r="A32" s="1036" t="s">
        <v>1233</v>
      </c>
      <c r="B32" s="1032" t="s">
        <v>1638</v>
      </c>
      <c r="C32" s="1049"/>
      <c r="D32" s="1057"/>
      <c r="E32" s="1057"/>
    </row>
    <row r="33" spans="1:5" s="1035" customFormat="1" ht="20.100000000000001" customHeight="1">
      <c r="A33" s="1030"/>
      <c r="B33" s="1037" t="s">
        <v>657</v>
      </c>
      <c r="C33" s="1049">
        <v>7</v>
      </c>
      <c r="D33" s="1031"/>
      <c r="E33" s="1031">
        <f>C33*D33</f>
        <v>0</v>
      </c>
    </row>
    <row r="34" spans="1:5" s="1035" customFormat="1" ht="20.100000000000001" customHeight="1">
      <c r="A34" s="1030"/>
      <c r="B34" s="1037"/>
      <c r="C34" s="1049"/>
      <c r="D34" s="1031"/>
      <c r="E34" s="1031"/>
    </row>
    <row r="35" spans="1:5" s="1035" customFormat="1" ht="20.100000000000001" customHeight="1">
      <c r="A35" s="1036" t="s">
        <v>1236</v>
      </c>
      <c r="B35" s="1032" t="s">
        <v>1639</v>
      </c>
      <c r="C35" s="1049"/>
      <c r="D35" s="1057"/>
      <c r="E35" s="1057"/>
    </row>
    <row r="36" spans="1:5" s="1035" customFormat="1" ht="20.100000000000001" customHeight="1">
      <c r="A36" s="1030"/>
      <c r="B36" s="1037" t="s">
        <v>657</v>
      </c>
      <c r="C36" s="1049">
        <v>7</v>
      </c>
      <c r="D36" s="1031"/>
      <c r="E36" s="1031">
        <f>C36*D36</f>
        <v>0</v>
      </c>
    </row>
    <row r="37" spans="1:5" s="1035" customFormat="1" ht="20.100000000000001" customHeight="1">
      <c r="A37" s="1030"/>
      <c r="B37" s="1037"/>
      <c r="C37" s="1049"/>
      <c r="D37" s="1031"/>
      <c r="E37" s="1031"/>
    </row>
    <row r="38" spans="1:5" s="1035" customFormat="1" ht="20.100000000000001" customHeight="1">
      <c r="A38" s="1036" t="s">
        <v>1238</v>
      </c>
      <c r="B38" s="1032" t="s">
        <v>1622</v>
      </c>
      <c r="C38" s="1049"/>
      <c r="D38" s="1057"/>
      <c r="E38" s="1057"/>
    </row>
    <row r="39" spans="1:5" s="1035" customFormat="1" ht="20.100000000000001" customHeight="1">
      <c r="A39" s="1030"/>
      <c r="B39" s="1037" t="s">
        <v>81</v>
      </c>
      <c r="C39" s="1049">
        <v>1</v>
      </c>
      <c r="D39" s="1031"/>
      <c r="E39" s="1031">
        <f>C39*D39</f>
        <v>0</v>
      </c>
    </row>
    <row r="40" spans="1:5" s="1035" customFormat="1" ht="20.100000000000001" customHeight="1">
      <c r="A40" s="1030"/>
      <c r="B40" s="1037"/>
      <c r="C40" s="1049"/>
      <c r="D40" s="1031"/>
      <c r="E40" s="1031"/>
    </row>
    <row r="41" spans="1:5" s="1035" customFormat="1" ht="20.100000000000001" customHeight="1">
      <c r="A41" s="1036" t="s">
        <v>1264</v>
      </c>
      <c r="B41" s="1032" t="s">
        <v>1640</v>
      </c>
      <c r="C41" s="1049"/>
      <c r="D41" s="1057"/>
      <c r="E41" s="1057"/>
    </row>
    <row r="42" spans="1:5" s="1035" customFormat="1" ht="20.100000000000001" customHeight="1">
      <c r="A42" s="1030"/>
      <c r="B42" s="1037" t="s">
        <v>81</v>
      </c>
      <c r="C42" s="1049">
        <v>1</v>
      </c>
      <c r="D42" s="1031"/>
      <c r="E42" s="1031">
        <f>C42*D42</f>
        <v>0</v>
      </c>
    </row>
    <row r="43" spans="1:5" s="1035" customFormat="1" ht="20.100000000000001" customHeight="1">
      <c r="A43" s="1030"/>
      <c r="B43" s="1037"/>
      <c r="C43" s="1049"/>
      <c r="D43" s="1031"/>
      <c r="E43" s="1031"/>
    </row>
    <row r="44" spans="1:5" s="1035" customFormat="1" ht="20.100000000000001" customHeight="1">
      <c r="A44" s="1036" t="s">
        <v>1267</v>
      </c>
      <c r="B44" s="1032" t="s">
        <v>1572</v>
      </c>
      <c r="C44" s="1049"/>
      <c r="D44" s="1057"/>
      <c r="E44" s="1057"/>
    </row>
    <row r="45" spans="1:5" s="1035" customFormat="1" ht="20.100000000000001" customHeight="1">
      <c r="A45" s="1030"/>
      <c r="B45" s="1037" t="s">
        <v>81</v>
      </c>
      <c r="C45" s="1049">
        <v>1</v>
      </c>
      <c r="D45" s="1031"/>
      <c r="E45" s="1031">
        <f>C45*D45</f>
        <v>0</v>
      </c>
    </row>
    <row r="46" spans="1:5" s="1035" customFormat="1" ht="20.100000000000001" customHeight="1">
      <c r="A46" s="1030"/>
      <c r="B46" s="1037"/>
      <c r="C46" s="1049"/>
      <c r="D46" s="1031"/>
      <c r="E46" s="1031"/>
    </row>
    <row r="47" spans="1:5" s="1035" customFormat="1" ht="20.100000000000001" customHeight="1">
      <c r="A47" s="1068" t="s">
        <v>1073</v>
      </c>
      <c r="B47" s="1109" t="s">
        <v>1573</v>
      </c>
      <c r="C47" s="1049"/>
      <c r="D47" s="1048"/>
      <c r="E47" s="1048"/>
    </row>
    <row r="48" spans="1:5" s="1035" customFormat="1" ht="39.950000000000003" customHeight="1">
      <c r="A48" s="1036" t="s">
        <v>1269</v>
      </c>
      <c r="B48" s="1042" t="s">
        <v>1268</v>
      </c>
      <c r="C48" s="1049"/>
      <c r="D48" s="1057"/>
      <c r="E48" s="1057"/>
    </row>
    <row r="49" spans="1:5" s="1035" customFormat="1" ht="20.100000000000001" customHeight="1">
      <c r="A49" s="1030"/>
      <c r="B49" s="1037" t="s">
        <v>1064</v>
      </c>
      <c r="C49" s="1049">
        <v>600</v>
      </c>
      <c r="D49" s="1031"/>
      <c r="E49" s="1031">
        <f>C49*D49</f>
        <v>0</v>
      </c>
    </row>
    <row r="50" spans="1:5" s="1035" customFormat="1" ht="20.100000000000001" customHeight="1">
      <c r="A50" s="1030"/>
      <c r="B50" s="1037"/>
      <c r="C50" s="1049"/>
      <c r="D50" s="1031"/>
      <c r="E50" s="1031"/>
    </row>
    <row r="51" spans="1:5" s="1035" customFormat="1" ht="20.100000000000001" customHeight="1">
      <c r="A51" s="1036" t="s">
        <v>1271</v>
      </c>
      <c r="B51" s="1032" t="s">
        <v>1545</v>
      </c>
      <c r="C51" s="1049"/>
      <c r="D51" s="1057"/>
      <c r="E51" s="1057"/>
    </row>
    <row r="52" spans="1:5" s="1035" customFormat="1" ht="20.100000000000001" customHeight="1">
      <c r="A52" s="1030"/>
      <c r="B52" s="1037" t="s">
        <v>1064</v>
      </c>
      <c r="C52" s="1049">
        <v>960</v>
      </c>
      <c r="D52" s="1031"/>
      <c r="E52" s="1031">
        <f>C52*D52</f>
        <v>0</v>
      </c>
    </row>
    <row r="53" spans="1:5" s="1035" customFormat="1" ht="20.100000000000001" customHeight="1">
      <c r="A53" s="1030"/>
      <c r="B53" s="1037"/>
      <c r="C53" s="1049"/>
      <c r="D53" s="1031"/>
      <c r="E53" s="1031"/>
    </row>
    <row r="54" spans="1:5" s="1035" customFormat="1" ht="20.100000000000001" customHeight="1">
      <c r="A54" s="1036" t="s">
        <v>1273</v>
      </c>
      <c r="B54" s="1032" t="s">
        <v>1641</v>
      </c>
      <c r="C54" s="1049"/>
      <c r="D54" s="1057"/>
      <c r="E54" s="1057"/>
    </row>
    <row r="55" spans="1:5" s="1035" customFormat="1" ht="20.100000000000001" customHeight="1">
      <c r="A55" s="1030"/>
      <c r="B55" s="1037" t="s">
        <v>1064</v>
      </c>
      <c r="C55" s="1049">
        <v>400</v>
      </c>
      <c r="D55" s="1031"/>
      <c r="E55" s="1031">
        <f>C55*D55</f>
        <v>0</v>
      </c>
    </row>
    <row r="56" spans="1:5" s="1035" customFormat="1" ht="20.100000000000001" customHeight="1">
      <c r="A56" s="1030"/>
      <c r="B56" s="1037"/>
      <c r="C56" s="1049"/>
      <c r="D56" s="1031"/>
      <c r="E56" s="1031"/>
    </row>
    <row r="57" spans="1:5" s="1035" customFormat="1" ht="20.100000000000001" customHeight="1">
      <c r="A57" s="1044" t="s">
        <v>1073</v>
      </c>
      <c r="B57" s="1102" t="s">
        <v>1286</v>
      </c>
      <c r="C57" s="1101"/>
      <c r="D57" s="1031"/>
      <c r="E57" s="1031"/>
    </row>
    <row r="58" spans="1:5" s="1035" customFormat="1" ht="20.100000000000001" customHeight="1">
      <c r="A58" s="1036" t="s">
        <v>1274</v>
      </c>
      <c r="B58" s="1032" t="s">
        <v>1642</v>
      </c>
      <c r="C58" s="1049"/>
      <c r="D58" s="1057"/>
      <c r="E58" s="1057"/>
    </row>
    <row r="59" spans="1:5" s="1035" customFormat="1" ht="20.100000000000001" customHeight="1">
      <c r="A59" s="1030"/>
      <c r="B59" s="1037" t="s">
        <v>1064</v>
      </c>
      <c r="C59" s="1049">
        <v>120</v>
      </c>
      <c r="D59" s="1031"/>
      <c r="E59" s="1031">
        <f>C59*D59</f>
        <v>0</v>
      </c>
    </row>
    <row r="60" spans="1:5" s="1035" customFormat="1" ht="20.100000000000001" customHeight="1">
      <c r="A60" s="1030"/>
      <c r="B60" s="1037"/>
      <c r="C60" s="1049"/>
      <c r="D60" s="1031"/>
      <c r="E60" s="1031"/>
    </row>
    <row r="61" spans="1:5" s="1035" customFormat="1" ht="20.100000000000001" customHeight="1">
      <c r="A61" s="1030"/>
      <c r="B61" s="1033" t="s">
        <v>1624</v>
      </c>
      <c r="C61" s="1049"/>
      <c r="D61" s="1031"/>
      <c r="E61" s="1031"/>
    </row>
    <row r="62" spans="1:5" s="1035" customFormat="1" ht="20.100000000000001" customHeight="1">
      <c r="A62" s="1036" t="s">
        <v>1276</v>
      </c>
      <c r="B62" s="1032" t="s">
        <v>1625</v>
      </c>
      <c r="C62" s="1049"/>
      <c r="D62" s="1057"/>
      <c r="E62" s="1057"/>
    </row>
    <row r="63" spans="1:5" s="1035" customFormat="1" ht="20.100000000000001" customHeight="1">
      <c r="A63" s="1030"/>
      <c r="B63" s="1037" t="s">
        <v>657</v>
      </c>
      <c r="C63" s="1049">
        <v>4</v>
      </c>
      <c r="D63" s="1031"/>
      <c r="E63" s="1031">
        <f>C63*D63</f>
        <v>0</v>
      </c>
    </row>
    <row r="64" spans="1:5" s="1035" customFormat="1" ht="20.100000000000001" customHeight="1">
      <c r="A64" s="1030"/>
      <c r="B64" s="1037"/>
      <c r="C64" s="1049"/>
      <c r="D64" s="1031"/>
      <c r="E64" s="1031"/>
    </row>
    <row r="65" spans="1:5" s="1035" customFormat="1" ht="20.100000000000001" customHeight="1">
      <c r="A65" s="1036" t="s">
        <v>1278</v>
      </c>
      <c r="B65" s="1032" t="s">
        <v>1626</v>
      </c>
      <c r="C65" s="1049"/>
      <c r="D65" s="1057"/>
      <c r="E65" s="1057"/>
    </row>
    <row r="66" spans="1:5" s="1035" customFormat="1" ht="20.100000000000001" customHeight="1">
      <c r="A66" s="1030"/>
      <c r="B66" s="1037" t="s">
        <v>657</v>
      </c>
      <c r="C66" s="1049">
        <v>4</v>
      </c>
      <c r="D66" s="1031"/>
      <c r="E66" s="1031">
        <f>C66*D66</f>
        <v>0</v>
      </c>
    </row>
    <row r="67" spans="1:5" s="1035" customFormat="1" ht="20.100000000000001" customHeight="1">
      <c r="A67" s="1030"/>
      <c r="B67" s="1037"/>
      <c r="C67" s="1049"/>
      <c r="D67" s="1031"/>
      <c r="E67" s="1031"/>
    </row>
    <row r="68" spans="1:5" s="1035" customFormat="1" ht="20.100000000000001" customHeight="1">
      <c r="A68" s="1036" t="s">
        <v>1280</v>
      </c>
      <c r="B68" s="1032" t="s">
        <v>1627</v>
      </c>
      <c r="C68" s="1049"/>
      <c r="D68" s="1057"/>
      <c r="E68" s="1057"/>
    </row>
    <row r="69" spans="1:5" s="1035" customFormat="1" ht="20.100000000000001" customHeight="1">
      <c r="A69" s="1030"/>
      <c r="B69" s="1037" t="s">
        <v>81</v>
      </c>
      <c r="C69" s="1049">
        <v>1</v>
      </c>
      <c r="D69" s="1031"/>
      <c r="E69" s="1031">
        <f>C69*D69</f>
        <v>0</v>
      </c>
    </row>
    <row r="70" spans="1:5" s="1035" customFormat="1" ht="20.100000000000001" customHeight="1">
      <c r="A70" s="1030"/>
      <c r="B70" s="1037"/>
      <c r="C70" s="1049"/>
      <c r="D70" s="1031"/>
      <c r="E70" s="1031"/>
    </row>
    <row r="71" spans="1:5" s="1035" customFormat="1" ht="20.100000000000001" customHeight="1">
      <c r="A71" s="1035" t="s">
        <v>3469</v>
      </c>
      <c r="B71" s="1033"/>
      <c r="C71" s="1051"/>
      <c r="D71" s="1050"/>
      <c r="E71" s="1067">
        <f>SUM(E5:E70)</f>
        <v>0</v>
      </c>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86/2022&amp;RPRISTOPNA KONTROLA</oddHeader>
    <oddFooter>&amp;RStran &amp;P od &amp;N</oddFooter>
  </headerFooter>
  <rowBreaks count="1" manualBreakCount="1">
    <brk id="31"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1AF6-FB3A-46F2-BE12-704299CC475B}">
  <sheetPr>
    <tabColor rgb="FFFF0000"/>
  </sheetPr>
  <dimension ref="A1:E29"/>
  <sheetViews>
    <sheetView view="pageBreakPreview" zoomScale="130" zoomScaleNormal="100" zoomScaleSheetLayoutView="130" workbookViewId="0">
      <pane ySplit="3" topLeftCell="A4" activePane="bottomLeft" state="frozen"/>
      <selection activeCell="K26" sqref="K26"/>
      <selection pane="bottomLeft" activeCell="D4" sqref="D4:D17"/>
    </sheetView>
  </sheetViews>
  <sheetFormatPr defaultRowHeight="12.75"/>
  <cols>
    <col min="1" max="1" width="4.85546875" style="1030" bestFit="1" customWidth="1"/>
    <col min="2" max="2" width="78.7109375" style="1032" customWidth="1"/>
    <col min="3" max="3" width="8.85546875" style="1049" customWidth="1"/>
    <col min="4" max="4" width="13.42578125" style="1048" customWidth="1"/>
    <col min="5" max="5" width="18.28515625" style="1048" customWidth="1"/>
    <col min="6" max="16384" width="9.140625" style="1030"/>
  </cols>
  <sheetData>
    <row r="1" spans="1:5" ht="20.100000000000001" customHeight="1">
      <c r="A1" s="1035" t="s">
        <v>1643</v>
      </c>
    </row>
    <row r="2" spans="1:5" ht="20.100000000000001" customHeight="1"/>
    <row r="3" spans="1:5" ht="20.100000000000001" customHeight="1">
      <c r="A3" s="1063" t="s">
        <v>1209</v>
      </c>
      <c r="B3" s="1043" t="s">
        <v>1210</v>
      </c>
      <c r="C3" s="1062" t="s">
        <v>1211</v>
      </c>
      <c r="D3" s="1061" t="s">
        <v>1212</v>
      </c>
      <c r="E3" s="1061" t="s">
        <v>1213</v>
      </c>
    </row>
    <row r="4" spans="1:5" ht="20.100000000000001" customHeight="1"/>
    <row r="5" spans="1:5" ht="20.100000000000001" customHeight="1">
      <c r="A5" s="1036" t="s">
        <v>1216</v>
      </c>
      <c r="B5" s="1032" t="s">
        <v>1644</v>
      </c>
      <c r="C5" s="1070"/>
      <c r="D5" s="1069"/>
      <c r="E5" s="1069"/>
    </row>
    <row r="6" spans="1:5" ht="20.100000000000001" customHeight="1">
      <c r="A6" s="1035"/>
      <c r="B6" s="1037" t="s">
        <v>657</v>
      </c>
      <c r="C6" s="1030">
        <v>1</v>
      </c>
      <c r="D6" s="1146"/>
      <c r="E6" s="1048">
        <f>C6*D6</f>
        <v>0</v>
      </c>
    </row>
    <row r="7" spans="1:5" ht="20.100000000000001" customHeight="1">
      <c r="A7" s="1068"/>
      <c r="B7" s="1037"/>
      <c r="C7" s="1070"/>
      <c r="D7" s="1069"/>
      <c r="E7" s="1069"/>
    </row>
    <row r="8" spans="1:5" ht="20.100000000000001" customHeight="1">
      <c r="A8" s="1036" t="s">
        <v>1218</v>
      </c>
      <c r="B8" s="1032" t="s">
        <v>1645</v>
      </c>
      <c r="C8" s="1070"/>
      <c r="D8" s="1069"/>
      <c r="E8" s="1069"/>
    </row>
    <row r="9" spans="1:5" ht="20.100000000000001" customHeight="1">
      <c r="A9" s="1035"/>
      <c r="B9" s="1037" t="s">
        <v>657</v>
      </c>
      <c r="C9" s="1030">
        <v>1</v>
      </c>
      <c r="D9" s="1146"/>
      <c r="E9" s="1048">
        <f>C9*D9</f>
        <v>0</v>
      </c>
    </row>
    <row r="10" spans="1:5" ht="20.100000000000001" customHeight="1">
      <c r="A10" s="1035"/>
      <c r="B10" s="1037"/>
      <c r="C10" s="1070"/>
      <c r="D10" s="1069"/>
      <c r="E10" s="1069"/>
    </row>
    <row r="11" spans="1:5" ht="20.100000000000001" customHeight="1">
      <c r="A11" s="1036" t="s">
        <v>1219</v>
      </c>
      <c r="B11" s="1032" t="s">
        <v>3472</v>
      </c>
      <c r="C11" s="1070"/>
      <c r="D11" s="1069"/>
      <c r="E11" s="1069"/>
    </row>
    <row r="12" spans="1:5" ht="20.100000000000001" customHeight="1">
      <c r="A12" s="1044"/>
      <c r="B12" s="1037" t="s">
        <v>81</v>
      </c>
      <c r="C12" s="1030">
        <v>1</v>
      </c>
      <c r="D12" s="1146"/>
      <c r="E12" s="1048">
        <f>C12*D12</f>
        <v>0</v>
      </c>
    </row>
    <row r="13" spans="1:5" ht="20.100000000000001" customHeight="1">
      <c r="A13" s="1044"/>
      <c r="B13" s="1037"/>
      <c r="C13" s="1070"/>
      <c r="D13" s="1069"/>
      <c r="E13" s="1069"/>
    </row>
    <row r="14" spans="1:5" ht="20.100000000000001" customHeight="1">
      <c r="A14" s="1036" t="s">
        <v>1221</v>
      </c>
      <c r="B14" s="1032" t="s">
        <v>3471</v>
      </c>
      <c r="C14" s="1070"/>
      <c r="D14" s="1069"/>
      <c r="E14" s="1069"/>
    </row>
    <row r="15" spans="1:5" ht="20.100000000000001" customHeight="1">
      <c r="A15" s="1035"/>
      <c r="B15" s="1037" t="s">
        <v>657</v>
      </c>
      <c r="C15" s="1030">
        <v>1</v>
      </c>
      <c r="D15" s="1146"/>
      <c r="E15" s="1048">
        <f>C15*D15</f>
        <v>0</v>
      </c>
    </row>
    <row r="16" spans="1:5" ht="20.100000000000001" customHeight="1">
      <c r="A16" s="1035"/>
      <c r="B16" s="1037"/>
      <c r="C16" s="1070"/>
      <c r="D16" s="1069"/>
      <c r="E16" s="1069"/>
    </row>
    <row r="17" spans="1:5" ht="20.100000000000001" customHeight="1">
      <c r="A17" s="1044" t="s">
        <v>1073</v>
      </c>
      <c r="B17" s="1053" t="s">
        <v>1646</v>
      </c>
      <c r="C17" s="1070"/>
      <c r="D17" s="1057"/>
      <c r="E17" s="1057"/>
    </row>
    <row r="18" spans="1:5" ht="20.100000000000001" customHeight="1">
      <c r="A18" s="1036" t="s">
        <v>1223</v>
      </c>
      <c r="B18" s="1042" t="s">
        <v>1647</v>
      </c>
      <c r="C18" s="1041"/>
      <c r="D18" s="1038"/>
      <c r="E18" s="1038"/>
    </row>
    <row r="19" spans="1:5" ht="20.100000000000001" customHeight="1">
      <c r="B19" s="1037" t="s">
        <v>81</v>
      </c>
      <c r="C19" s="1030">
        <v>1</v>
      </c>
      <c r="D19" s="1144"/>
      <c r="E19" s="1048">
        <f>C19*D19</f>
        <v>0</v>
      </c>
    </row>
    <row r="20" spans="1:5" ht="20.100000000000001" customHeight="1">
      <c r="A20" s="1044"/>
      <c r="B20" s="1037"/>
      <c r="C20" s="1070"/>
      <c r="D20" s="1057"/>
      <c r="E20" s="1038"/>
    </row>
    <row r="21" spans="1:5" ht="20.100000000000001" customHeight="1">
      <c r="A21" s="1036" t="s">
        <v>1225</v>
      </c>
      <c r="B21" s="1145" t="s">
        <v>1648</v>
      </c>
      <c r="C21" s="1041"/>
      <c r="D21" s="1038"/>
      <c r="E21" s="1038"/>
    </row>
    <row r="22" spans="1:5" ht="20.100000000000001" customHeight="1">
      <c r="A22" s="1070"/>
      <c r="B22" s="1037" t="s">
        <v>81</v>
      </c>
      <c r="C22" s="1030">
        <v>1</v>
      </c>
      <c r="D22" s="1144"/>
      <c r="E22" s="1048">
        <f>C22*D22</f>
        <v>0</v>
      </c>
    </row>
    <row r="23" spans="1:5" ht="20.100000000000001" customHeight="1">
      <c r="A23" s="1070"/>
      <c r="B23" s="1037"/>
      <c r="C23" s="1070"/>
      <c r="D23" s="1057"/>
      <c r="E23" s="1057"/>
    </row>
    <row r="24" spans="1:5" ht="20.100000000000001" customHeight="1">
      <c r="A24" s="1044" t="s">
        <v>1073</v>
      </c>
      <c r="B24" s="1053" t="s">
        <v>1649</v>
      </c>
      <c r="C24" s="1070"/>
      <c r="D24" s="1057"/>
      <c r="E24" s="1057"/>
    </row>
    <row r="25" spans="1:5" ht="20.100000000000001" customHeight="1">
      <c r="A25" s="1036" t="s">
        <v>1227</v>
      </c>
      <c r="B25" s="1042" t="s">
        <v>1650</v>
      </c>
      <c r="C25" s="1041"/>
      <c r="D25" s="1038"/>
      <c r="E25" s="1038"/>
    </row>
    <row r="26" spans="1:5" ht="20.100000000000001" customHeight="1">
      <c r="A26" s="1070"/>
      <c r="B26" s="1037" t="s">
        <v>81</v>
      </c>
      <c r="C26" s="1030">
        <v>25</v>
      </c>
      <c r="D26" s="1144"/>
      <c r="E26" s="1048">
        <f>C26*D26</f>
        <v>0</v>
      </c>
    </row>
    <row r="27" spans="1:5" ht="20.100000000000001" customHeight="1"/>
    <row r="28" spans="1:5" ht="20.100000000000001" customHeight="1">
      <c r="A28" s="1035" t="s">
        <v>3470</v>
      </c>
      <c r="B28" s="1033"/>
      <c r="C28" s="1035"/>
      <c r="D28" s="1143"/>
      <c r="E28" s="1143">
        <f>SUM(E5:E27)</f>
        <v>0</v>
      </c>
    </row>
    <row r="29" spans="1:5" s="1035" customFormat="1">
      <c r="B29" s="1033"/>
      <c r="C29" s="1051"/>
      <c r="D29" s="1050"/>
      <c r="E29" s="1050"/>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86/2022&amp;RDODATNI STROŠKI</oddHeader>
    <oddFooter>&amp;RStran &amp;P od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0A96-19B7-4ECD-8072-618EB4A306FE}">
  <sheetPr>
    <tabColor rgb="FFFF0000"/>
  </sheetPr>
  <dimension ref="A1:F152"/>
  <sheetViews>
    <sheetView view="pageBreakPreview" zoomScale="160" zoomScaleNormal="100" zoomScaleSheetLayoutView="160" workbookViewId="0">
      <pane ySplit="3" topLeftCell="A4" activePane="bottomLeft" state="frozen"/>
      <selection activeCell="D52" sqref="D52"/>
      <selection pane="bottomLeft" activeCell="D7" sqref="D7:D12"/>
    </sheetView>
  </sheetViews>
  <sheetFormatPr defaultRowHeight="12.75"/>
  <cols>
    <col min="1" max="1" width="4.85546875" style="1030" bestFit="1" customWidth="1"/>
    <col min="2" max="2" width="69.5703125" style="1032" customWidth="1"/>
    <col min="3" max="3" width="9.42578125" style="1030" bestFit="1" customWidth="1"/>
    <col min="4" max="4" width="15.28515625" style="1031" bestFit="1" customWidth="1"/>
    <col min="5" max="5" width="19.7109375" style="1031" bestFit="1" customWidth="1"/>
    <col min="6" max="16384" width="9.140625" style="1030"/>
  </cols>
  <sheetData>
    <row r="1" spans="1:5" s="1035" customFormat="1" ht="20.100000000000001" customHeight="1">
      <c r="A1" s="1035" t="s">
        <v>1651</v>
      </c>
      <c r="B1" s="1033"/>
      <c r="D1" s="1034"/>
      <c r="E1" s="1034"/>
    </row>
    <row r="2" spans="1:5" ht="20.100000000000001" customHeight="1"/>
    <row r="3" spans="1:5" ht="20.100000000000001" customHeight="1" thickBot="1">
      <c r="A3" s="1046" t="s">
        <v>1209</v>
      </c>
      <c r="B3" s="1047" t="s">
        <v>1210</v>
      </c>
      <c r="C3" s="1046" t="s">
        <v>1211</v>
      </c>
      <c r="D3" s="1045" t="s">
        <v>1212</v>
      </c>
      <c r="E3" s="1045" t="s">
        <v>1213</v>
      </c>
    </row>
    <row r="4" spans="1:5" ht="20.100000000000001" customHeight="1"/>
    <row r="5" spans="1:5" ht="20.100000000000001" customHeight="1">
      <c r="A5" s="1036" t="s">
        <v>1216</v>
      </c>
      <c r="B5" s="1033" t="s">
        <v>1652</v>
      </c>
    </row>
    <row r="6" spans="1:5" ht="20.100000000000001" customHeight="1">
      <c r="A6" s="1036"/>
      <c r="B6" s="1094" t="s">
        <v>1421</v>
      </c>
    </row>
    <row r="7" spans="1:5" ht="39.950000000000003" customHeight="1">
      <c r="A7" s="1044" t="s">
        <v>1073</v>
      </c>
      <c r="B7" s="1095" t="s">
        <v>1653</v>
      </c>
    </row>
    <row r="8" spans="1:5" ht="20.100000000000001" customHeight="1">
      <c r="B8" s="1037" t="s">
        <v>657</v>
      </c>
      <c r="C8" s="1030">
        <v>1</v>
      </c>
      <c r="E8" s="1031">
        <f>C8*D8</f>
        <v>0</v>
      </c>
    </row>
    <row r="9" spans="1:5" ht="20.100000000000001" customHeight="1">
      <c r="E9" s="1057"/>
    </row>
    <row r="10" spans="1:5" ht="20.100000000000001" customHeight="1">
      <c r="A10" s="1044" t="s">
        <v>1073</v>
      </c>
      <c r="B10" s="1053" t="s">
        <v>3475</v>
      </c>
      <c r="C10" s="1049"/>
      <c r="D10" s="1048"/>
      <c r="E10" s="1048"/>
    </row>
    <row r="11" spans="1:5" ht="39.950000000000003" customHeight="1">
      <c r="A11" s="1036" t="s">
        <v>1218</v>
      </c>
      <c r="B11" s="1147" t="s">
        <v>3474</v>
      </c>
      <c r="C11" s="1049"/>
      <c r="D11" s="1048"/>
      <c r="E11" s="1048"/>
    </row>
    <row r="12" spans="1:5" ht="20.100000000000001" customHeight="1">
      <c r="B12" s="1037" t="s">
        <v>1064</v>
      </c>
      <c r="C12" s="1049">
        <v>120</v>
      </c>
      <c r="D12" s="1048"/>
      <c r="E12" s="1048">
        <f>C12*D12</f>
        <v>0</v>
      </c>
    </row>
    <row r="13" spans="1:5" s="1035" customFormat="1" ht="20.100000000000001" customHeight="1">
      <c r="A13" s="1030"/>
      <c r="B13" s="1037"/>
      <c r="C13" s="1030"/>
      <c r="D13" s="1031"/>
      <c r="E13" s="1031"/>
    </row>
    <row r="14" spans="1:5" s="1035" customFormat="1" ht="20.100000000000001" customHeight="1">
      <c r="A14" s="1035" t="s">
        <v>3473</v>
      </c>
      <c r="B14" s="1033"/>
      <c r="C14" s="1030"/>
      <c r="D14" s="1057"/>
      <c r="E14" s="1034">
        <f>SUM(E5:E13)</f>
        <v>0</v>
      </c>
    </row>
    <row r="15" spans="1:5" s="1035" customFormat="1">
      <c r="A15" s="1044"/>
      <c r="B15" s="1037"/>
      <c r="C15" s="1030"/>
      <c r="D15" s="1031"/>
      <c r="E15" s="1031"/>
    </row>
    <row r="16" spans="1:5" s="1035" customFormat="1">
      <c r="A16" s="1044"/>
      <c r="B16" s="1032"/>
      <c r="C16" s="1030"/>
      <c r="D16" s="1057"/>
      <c r="E16" s="1031"/>
    </row>
    <row r="17" spans="1:6" s="1035" customFormat="1">
      <c r="A17" s="1030"/>
      <c r="B17" s="1037"/>
      <c r="C17" s="1030"/>
      <c r="D17" s="1031"/>
      <c r="E17" s="1031"/>
    </row>
    <row r="18" spans="1:6" s="1035" customFormat="1">
      <c r="A18" s="1044"/>
      <c r="B18" s="1032"/>
      <c r="C18" s="1030"/>
      <c r="D18" s="1057"/>
      <c r="E18" s="1031"/>
    </row>
    <row r="19" spans="1:6" s="1035" customFormat="1">
      <c r="A19" s="1030"/>
      <c r="B19" s="1037"/>
      <c r="C19" s="1030"/>
      <c r="D19" s="1031"/>
      <c r="E19" s="1031"/>
    </row>
    <row r="20" spans="1:6" s="1035" customFormat="1">
      <c r="A20" s="1044"/>
      <c r="B20" s="1032"/>
      <c r="C20" s="1030"/>
      <c r="D20" s="1057"/>
      <c r="E20" s="1057"/>
    </row>
    <row r="21" spans="1:6" s="1035" customFormat="1">
      <c r="A21" s="1044"/>
      <c r="B21" s="1033"/>
      <c r="D21" s="1034"/>
      <c r="E21" s="1034"/>
    </row>
    <row r="22" spans="1:6" s="1035" customFormat="1">
      <c r="B22" s="1033"/>
      <c r="D22" s="1031"/>
      <c r="E22" s="1034"/>
    </row>
    <row r="23" spans="1:6" s="1035" customFormat="1">
      <c r="B23" s="1033"/>
      <c r="D23" s="1031"/>
      <c r="E23" s="1031"/>
    </row>
    <row r="24" spans="1:6" s="1035" customFormat="1">
      <c r="B24" s="1033"/>
      <c r="D24" s="1031"/>
      <c r="E24" s="1034"/>
    </row>
    <row r="25" spans="1:6" s="1035" customFormat="1">
      <c r="A25" s="1044"/>
      <c r="B25" s="1090"/>
      <c r="D25" s="1071"/>
      <c r="E25" s="1071"/>
    </row>
    <row r="26" spans="1:6" s="1035" customFormat="1">
      <c r="A26" s="1077"/>
      <c r="B26" s="1078"/>
      <c r="C26" s="1077"/>
      <c r="D26" s="1072"/>
      <c r="E26" s="1031"/>
      <c r="F26" s="1076"/>
    </row>
    <row r="27" spans="1:6" s="1035" customFormat="1">
      <c r="A27" s="1044"/>
      <c r="B27" s="1090"/>
      <c r="D27" s="1071"/>
      <c r="E27" s="1031"/>
    </row>
    <row r="28" spans="1:6" s="1035" customFormat="1">
      <c r="A28" s="1077"/>
      <c r="B28" s="1078"/>
      <c r="C28" s="1077"/>
      <c r="D28" s="1072"/>
      <c r="E28" s="1031"/>
      <c r="F28" s="1076"/>
    </row>
    <row r="29" spans="1:6" s="1035" customFormat="1">
      <c r="A29" s="1044"/>
      <c r="B29" s="1090"/>
      <c r="D29" s="1071"/>
      <c r="E29" s="1031"/>
    </row>
    <row r="30" spans="1:6" s="1035" customFormat="1">
      <c r="A30" s="1077"/>
      <c r="B30" s="1078"/>
      <c r="C30" s="1077"/>
      <c r="D30" s="1072"/>
      <c r="E30" s="1031"/>
      <c r="F30" s="1076"/>
    </row>
    <row r="31" spans="1:6" s="1035" customFormat="1">
      <c r="A31" s="1044"/>
      <c r="B31" s="1090"/>
      <c r="D31" s="1071"/>
      <c r="E31" s="1031"/>
    </row>
    <row r="32" spans="1:6" s="1035" customFormat="1">
      <c r="A32" s="1077"/>
      <c r="B32" s="1078"/>
      <c r="C32" s="1077"/>
      <c r="D32" s="1072"/>
      <c r="E32" s="1031"/>
      <c r="F32" s="1076"/>
    </row>
    <row r="33" spans="1:6" s="1035" customFormat="1">
      <c r="A33" s="1044"/>
      <c r="B33" s="1090"/>
      <c r="D33" s="1071"/>
      <c r="E33" s="1031"/>
    </row>
    <row r="34" spans="1:6" s="1035" customFormat="1">
      <c r="A34" s="1077"/>
      <c r="B34" s="1078"/>
      <c r="C34" s="1077"/>
      <c r="D34" s="1072"/>
      <c r="E34" s="1031"/>
      <c r="F34" s="1076"/>
    </row>
    <row r="35" spans="1:6" s="1035" customFormat="1">
      <c r="A35" s="1044"/>
      <c r="B35" s="1090"/>
      <c r="D35" s="1071"/>
      <c r="E35" s="1031"/>
    </row>
    <row r="36" spans="1:6" s="1035" customFormat="1">
      <c r="A36" s="1077"/>
      <c r="B36" s="1078"/>
      <c r="C36" s="1077"/>
      <c r="D36" s="1072"/>
      <c r="E36" s="1031"/>
      <c r="F36" s="1076"/>
    </row>
    <row r="37" spans="1:6" s="1035" customFormat="1">
      <c r="A37" s="1044"/>
      <c r="B37" s="1090"/>
      <c r="D37" s="1071"/>
      <c r="E37" s="1031"/>
    </row>
    <row r="38" spans="1:6" s="1035" customFormat="1">
      <c r="A38" s="1077"/>
      <c r="B38" s="1078"/>
      <c r="C38" s="1077"/>
      <c r="D38" s="1072"/>
      <c r="E38" s="1031"/>
    </row>
    <row r="39" spans="1:6" s="1035" customFormat="1">
      <c r="A39" s="1044"/>
      <c r="B39" s="1090"/>
      <c r="D39" s="1071"/>
      <c r="E39" s="1031"/>
    </row>
    <row r="40" spans="1:6" s="1035" customFormat="1">
      <c r="A40" s="1077"/>
      <c r="B40" s="1078"/>
      <c r="C40" s="1077"/>
      <c r="D40" s="1072"/>
      <c r="E40" s="1031"/>
      <c r="F40" s="1076"/>
    </row>
    <row r="41" spans="1:6" s="1035" customFormat="1">
      <c r="A41" s="1044"/>
      <c r="B41" s="1090"/>
      <c r="D41" s="1071"/>
      <c r="E41" s="1031"/>
    </row>
    <row r="42" spans="1:6" s="1035" customFormat="1">
      <c r="A42" s="1077"/>
      <c r="B42" s="1078"/>
      <c r="C42" s="1077"/>
      <c r="D42" s="1072"/>
      <c r="E42" s="1031"/>
      <c r="F42" s="1083"/>
    </row>
    <row r="43" spans="1:6" s="1035" customFormat="1">
      <c r="A43" s="1044"/>
      <c r="B43" s="1090"/>
      <c r="D43" s="1071"/>
      <c r="E43" s="1031"/>
    </row>
    <row r="44" spans="1:6" s="1035" customFormat="1">
      <c r="A44" s="1077"/>
      <c r="B44" s="1078"/>
      <c r="C44" s="1077"/>
      <c r="D44" s="1072"/>
      <c r="E44" s="1031"/>
      <c r="F44" s="1083"/>
    </row>
    <row r="45" spans="1:6" s="1035" customFormat="1">
      <c r="A45" s="1044"/>
      <c r="B45" s="1090"/>
      <c r="D45" s="1071"/>
      <c r="E45" s="1031"/>
    </row>
    <row r="46" spans="1:6" s="1035" customFormat="1">
      <c r="A46" s="1077"/>
      <c r="B46" s="1078"/>
      <c r="C46" s="1077"/>
      <c r="D46" s="1072"/>
      <c r="E46" s="1031"/>
      <c r="F46" s="1083"/>
    </row>
    <row r="47" spans="1:6" s="1035" customFormat="1">
      <c r="A47" s="1044"/>
      <c r="B47" s="1089"/>
      <c r="C47" s="1085"/>
      <c r="D47" s="1084"/>
      <c r="E47" s="1084"/>
      <c r="F47" s="1083"/>
    </row>
    <row r="48" spans="1:6" s="1035" customFormat="1">
      <c r="A48" s="1044"/>
      <c r="B48" s="1089"/>
      <c r="C48" s="1088"/>
      <c r="D48" s="1087"/>
      <c r="E48" s="1087"/>
      <c r="F48" s="1083"/>
    </row>
    <row r="49" spans="1:6" s="1035" customFormat="1">
      <c r="A49" s="1044"/>
      <c r="B49" s="1086"/>
      <c r="C49" s="1085"/>
      <c r="D49" s="1084"/>
      <c r="E49" s="1084"/>
      <c r="F49" s="1083"/>
    </row>
    <row r="50" spans="1:6" s="1035" customFormat="1">
      <c r="A50" s="1077"/>
      <c r="B50" s="1078"/>
      <c r="C50" s="1077"/>
      <c r="D50" s="1072"/>
      <c r="E50" s="1031"/>
      <c r="F50" s="1083"/>
    </row>
    <row r="51" spans="1:6" s="1035" customFormat="1">
      <c r="A51" s="1044"/>
      <c r="B51" s="1032"/>
      <c r="C51" s="1030"/>
      <c r="D51" s="1057"/>
      <c r="E51" s="1057"/>
    </row>
    <row r="52" spans="1:6" s="1035" customFormat="1">
      <c r="B52" s="1033"/>
      <c r="D52" s="1031"/>
      <c r="E52" s="1034"/>
    </row>
    <row r="53" spans="1:6" s="1035" customFormat="1">
      <c r="B53" s="1033"/>
      <c r="D53" s="1031"/>
      <c r="E53" s="1034"/>
    </row>
    <row r="54" spans="1:6" s="1035" customFormat="1">
      <c r="B54" s="1033"/>
      <c r="D54" s="1071"/>
      <c r="E54" s="1034"/>
    </row>
    <row r="55" spans="1:6" s="1035" customFormat="1">
      <c r="B55" s="1033"/>
      <c r="D55" s="1071"/>
      <c r="E55" s="1034"/>
    </row>
    <row r="56" spans="1:6" s="1035" customFormat="1">
      <c r="A56" s="1082"/>
      <c r="B56" s="1081"/>
      <c r="C56" s="1074"/>
      <c r="D56" s="1073"/>
      <c r="E56" s="1034"/>
    </row>
    <row r="57" spans="1:6" s="1035" customFormat="1">
      <c r="A57" s="1044"/>
      <c r="B57" s="1080"/>
      <c r="C57" s="1074"/>
      <c r="D57" s="1073"/>
      <c r="E57" s="1034"/>
    </row>
    <row r="58" spans="1:6" s="1035" customFormat="1">
      <c r="A58" s="1077"/>
      <c r="B58" s="1078"/>
      <c r="C58" s="1077"/>
      <c r="D58" s="1072"/>
      <c r="E58" s="1031"/>
      <c r="F58" s="1076"/>
    </row>
    <row r="59" spans="1:6" s="1035" customFormat="1">
      <c r="A59" s="1044"/>
      <c r="B59" s="1080"/>
      <c r="C59" s="1074"/>
      <c r="D59" s="1073"/>
      <c r="E59" s="1034"/>
    </row>
    <row r="60" spans="1:6" s="1035" customFormat="1">
      <c r="A60" s="1077"/>
      <c r="B60" s="1078"/>
      <c r="C60" s="1077"/>
      <c r="D60" s="1072"/>
      <c r="E60" s="1031"/>
      <c r="F60" s="1076"/>
    </row>
    <row r="61" spans="1:6" s="1035" customFormat="1">
      <c r="A61" s="1044"/>
      <c r="B61" s="1079"/>
      <c r="C61" s="1074"/>
      <c r="D61" s="1073"/>
      <c r="E61" s="1034"/>
    </row>
    <row r="62" spans="1:6" s="1035" customFormat="1">
      <c r="A62" s="1077"/>
      <c r="B62" s="1078"/>
      <c r="C62" s="1077"/>
      <c r="D62" s="1072"/>
      <c r="E62" s="1031"/>
      <c r="F62" s="1076"/>
    </row>
    <row r="63" spans="1:6" s="1035" customFormat="1">
      <c r="A63" s="1044"/>
      <c r="B63" s="1075"/>
      <c r="C63" s="1074"/>
      <c r="D63" s="1073"/>
      <c r="E63" s="1034"/>
    </row>
    <row r="64" spans="1:6" s="1035" customFormat="1">
      <c r="A64" s="1077"/>
      <c r="B64" s="1078"/>
      <c r="C64" s="1077"/>
      <c r="D64" s="1072"/>
      <c r="E64" s="1031"/>
      <c r="F64" s="1076"/>
    </row>
    <row r="65" spans="1:6" s="1035" customFormat="1">
      <c r="A65" s="1044"/>
      <c r="B65" s="1079"/>
      <c r="C65" s="1074"/>
      <c r="D65" s="1073"/>
      <c r="E65" s="1034"/>
    </row>
    <row r="66" spans="1:6" s="1035" customFormat="1">
      <c r="A66" s="1077"/>
      <c r="B66" s="1078"/>
      <c r="C66" s="1077"/>
      <c r="D66" s="1072"/>
      <c r="E66" s="1031"/>
      <c r="F66" s="1076"/>
    </row>
    <row r="67" spans="1:6" s="1035" customFormat="1">
      <c r="A67" s="1044"/>
      <c r="B67" s="1075"/>
      <c r="C67" s="1074"/>
      <c r="D67" s="1073"/>
      <c r="E67" s="1034"/>
    </row>
    <row r="68" spans="1:6" s="1035" customFormat="1">
      <c r="A68" s="1077"/>
      <c r="B68" s="1078"/>
      <c r="C68" s="1077"/>
      <c r="D68" s="1072"/>
      <c r="E68" s="1031"/>
      <c r="F68" s="1076"/>
    </row>
    <row r="69" spans="1:6" s="1035" customFormat="1">
      <c r="A69" s="1044"/>
      <c r="B69" s="1075"/>
      <c r="C69" s="1074"/>
      <c r="D69" s="1073"/>
      <c r="E69" s="1034"/>
    </row>
    <row r="70" spans="1:6" s="1035" customFormat="1">
      <c r="A70" s="1077"/>
      <c r="B70" s="1078"/>
      <c r="C70" s="1077"/>
      <c r="D70" s="1072"/>
      <c r="E70" s="1031"/>
      <c r="F70" s="1076"/>
    </row>
    <row r="71" spans="1:6" s="1035" customFormat="1">
      <c r="B71" s="1033"/>
      <c r="D71" s="1071"/>
      <c r="E71" s="1034"/>
    </row>
    <row r="72" spans="1:6" s="1035" customFormat="1">
      <c r="A72" s="1082"/>
      <c r="B72" s="1081"/>
      <c r="C72" s="1074"/>
      <c r="D72" s="1073"/>
      <c r="E72" s="1034"/>
    </row>
    <row r="73" spans="1:6" s="1035" customFormat="1">
      <c r="A73" s="1044"/>
      <c r="B73" s="1080"/>
      <c r="C73" s="1074"/>
      <c r="D73" s="1073"/>
      <c r="E73" s="1034"/>
    </row>
    <row r="74" spans="1:6" s="1035" customFormat="1">
      <c r="A74" s="1077"/>
      <c r="B74" s="1078"/>
      <c r="C74" s="1077"/>
      <c r="D74" s="1072"/>
      <c r="E74" s="1031"/>
      <c r="F74" s="1076"/>
    </row>
    <row r="75" spans="1:6" s="1035" customFormat="1">
      <c r="A75" s="1044"/>
      <c r="B75" s="1079"/>
      <c r="C75" s="1074"/>
      <c r="D75" s="1073"/>
      <c r="E75" s="1057"/>
    </row>
    <row r="76" spans="1:6" s="1035" customFormat="1">
      <c r="A76" s="1077"/>
      <c r="B76" s="1078"/>
      <c r="C76" s="1077"/>
      <c r="D76" s="1072"/>
      <c r="E76" s="1031"/>
      <c r="F76" s="1076"/>
    </row>
    <row r="77" spans="1:6" s="1035" customFormat="1">
      <c r="A77" s="1044"/>
      <c r="B77" s="1075"/>
      <c r="C77" s="1074"/>
      <c r="D77" s="1073"/>
      <c r="E77" s="1031"/>
    </row>
    <row r="78" spans="1:6" s="1035" customFormat="1">
      <c r="A78" s="1077"/>
      <c r="B78" s="1078"/>
      <c r="C78" s="1077"/>
      <c r="D78" s="1072"/>
      <c r="E78" s="1031"/>
      <c r="F78" s="1076"/>
    </row>
    <row r="79" spans="1:6" s="1035" customFormat="1">
      <c r="A79" s="1044"/>
      <c r="B79" s="1079"/>
      <c r="C79" s="1074"/>
      <c r="D79" s="1073"/>
      <c r="E79" s="1057"/>
    </row>
    <row r="80" spans="1:6" s="1035" customFormat="1">
      <c r="A80" s="1077"/>
      <c r="B80" s="1078"/>
      <c r="C80" s="1077"/>
      <c r="D80" s="1072"/>
      <c r="E80" s="1031"/>
      <c r="F80" s="1076"/>
    </row>
    <row r="81" spans="1:6" s="1035" customFormat="1">
      <c r="A81" s="1044"/>
      <c r="B81" s="1075"/>
      <c r="C81" s="1074"/>
      <c r="D81" s="1073"/>
      <c r="E81" s="1031"/>
    </row>
    <row r="82" spans="1:6" s="1035" customFormat="1">
      <c r="A82" s="1077"/>
      <c r="B82" s="1078"/>
      <c r="C82" s="1077"/>
      <c r="D82" s="1072"/>
      <c r="E82" s="1031"/>
      <c r="F82" s="1076"/>
    </row>
    <row r="83" spans="1:6" s="1035" customFormat="1">
      <c r="A83" s="1044"/>
      <c r="B83" s="1075"/>
      <c r="C83" s="1074"/>
      <c r="D83" s="1073"/>
      <c r="E83" s="1031"/>
    </row>
    <row r="84" spans="1:6" s="1035" customFormat="1">
      <c r="A84" s="1044"/>
      <c r="B84" s="1037"/>
      <c r="C84" s="1032"/>
      <c r="D84" s="1072"/>
      <c r="E84" s="1031"/>
    </row>
    <row r="85" spans="1:6" s="1035" customFormat="1">
      <c r="A85" s="1030"/>
      <c r="B85" s="1032"/>
      <c r="C85" s="1030"/>
      <c r="D85" s="1057"/>
      <c r="E85" s="1057"/>
    </row>
    <row r="86" spans="1:6" s="1035" customFormat="1">
      <c r="B86" s="1033"/>
      <c r="D86" s="1071"/>
      <c r="E86" s="1034"/>
    </row>
    <row r="87" spans="1:6" s="1035" customFormat="1">
      <c r="B87" s="1033"/>
      <c r="D87" s="1031"/>
      <c r="E87" s="1034"/>
    </row>
    <row r="88" spans="1:6" s="1035" customFormat="1">
      <c r="B88" s="1033"/>
      <c r="D88" s="1031"/>
      <c r="E88" s="1034"/>
    </row>
    <row r="90" spans="1:6">
      <c r="A90" s="1044"/>
    </row>
    <row r="91" spans="1:6">
      <c r="B91" s="1037"/>
    </row>
    <row r="92" spans="1:6">
      <c r="A92" s="1044"/>
    </row>
    <row r="93" spans="1:6">
      <c r="B93" s="1037"/>
    </row>
    <row r="94" spans="1:6">
      <c r="A94" s="1044"/>
    </row>
    <row r="95" spans="1:6">
      <c r="B95" s="1037"/>
    </row>
    <row r="96" spans="1:6">
      <c r="A96" s="1044"/>
    </row>
    <row r="97" spans="1:5">
      <c r="B97" s="1037"/>
    </row>
    <row r="98" spans="1:5">
      <c r="A98" s="1044"/>
    </row>
    <row r="99" spans="1:5">
      <c r="B99" s="1037"/>
    </row>
    <row r="100" spans="1:5">
      <c r="A100" s="1044"/>
    </row>
    <row r="101" spans="1:5">
      <c r="B101" s="1037"/>
    </row>
    <row r="102" spans="1:5">
      <c r="B102" s="1037"/>
    </row>
    <row r="103" spans="1:5">
      <c r="A103" s="1044"/>
      <c r="B103" s="1053"/>
    </row>
    <row r="104" spans="1:5">
      <c r="A104" s="1044"/>
      <c r="B104" s="1042"/>
      <c r="C104" s="1041"/>
      <c r="D104" s="1038"/>
      <c r="E104" s="1038"/>
    </row>
    <row r="105" spans="1:5">
      <c r="B105" s="1037"/>
      <c r="E105" s="1038"/>
    </row>
    <row r="106" spans="1:5">
      <c r="A106" s="1044"/>
      <c r="B106" s="1042"/>
      <c r="C106" s="1041"/>
      <c r="D106" s="1038"/>
      <c r="E106" s="1038"/>
    </row>
    <row r="107" spans="1:5">
      <c r="B107" s="1037"/>
      <c r="E107" s="1038"/>
    </row>
    <row r="108" spans="1:5">
      <c r="B108" s="1037"/>
    </row>
    <row r="109" spans="1:5">
      <c r="A109" s="1044"/>
      <c r="B109" s="1053"/>
    </row>
    <row r="110" spans="1:5">
      <c r="A110" s="1044"/>
      <c r="B110" s="1042"/>
      <c r="C110" s="1041"/>
      <c r="D110" s="1038"/>
      <c r="E110" s="1038"/>
    </row>
    <row r="111" spans="1:5">
      <c r="B111" s="1037"/>
      <c r="E111" s="1038"/>
    </row>
    <row r="112" spans="1:5">
      <c r="A112" s="1044"/>
      <c r="B112" s="1042"/>
      <c r="C112" s="1041"/>
      <c r="D112" s="1038"/>
      <c r="E112" s="1038"/>
    </row>
    <row r="113" spans="1:5">
      <c r="B113" s="1037"/>
      <c r="E113" s="1038"/>
    </row>
    <row r="114" spans="1:5">
      <c r="A114" s="1044"/>
      <c r="B114" s="1042"/>
      <c r="C114" s="1041"/>
      <c r="D114" s="1038"/>
      <c r="E114" s="1038"/>
    </row>
    <row r="115" spans="1:5">
      <c r="B115" s="1037"/>
      <c r="E115" s="1038"/>
    </row>
    <row r="116" spans="1:5">
      <c r="B116" s="1037"/>
      <c r="E116" s="1038"/>
    </row>
    <row r="117" spans="1:5">
      <c r="A117" s="1044"/>
      <c r="B117" s="1053"/>
    </row>
    <row r="118" spans="1:5">
      <c r="A118" s="1044"/>
      <c r="B118" s="1042"/>
      <c r="C118" s="1041"/>
      <c r="D118" s="1038"/>
      <c r="E118" s="1038"/>
    </row>
    <row r="119" spans="1:5">
      <c r="B119" s="1037"/>
      <c r="E119" s="1038"/>
    </row>
    <row r="120" spans="1:5">
      <c r="B120" s="1037"/>
      <c r="E120" s="1038"/>
    </row>
    <row r="121" spans="1:5">
      <c r="A121" s="1044"/>
      <c r="B121" s="1053"/>
    </row>
    <row r="122" spans="1:5">
      <c r="A122" s="1044"/>
      <c r="B122" s="1042"/>
      <c r="C122" s="1041"/>
      <c r="D122" s="1038"/>
      <c r="E122" s="1038"/>
    </row>
    <row r="123" spans="1:5">
      <c r="B123" s="1037"/>
      <c r="E123" s="1038"/>
    </row>
    <row r="124" spans="1:5">
      <c r="B124" s="1037"/>
    </row>
    <row r="125" spans="1:5" s="1035" customFormat="1">
      <c r="B125" s="1033"/>
      <c r="D125" s="1034"/>
      <c r="E125" s="1034"/>
    </row>
    <row r="127" spans="1:5">
      <c r="B127" s="1033"/>
    </row>
    <row r="150" spans="2:5">
      <c r="B150" s="1033"/>
      <c r="C150" s="1035"/>
      <c r="D150" s="1034"/>
      <c r="E150" s="1034"/>
    </row>
    <row r="152" spans="2:5">
      <c r="B152" s="1033"/>
    </row>
  </sheetData>
  <pageMargins left="0.70866141732283472" right="0.70866141732283472" top="0.74803149606299213" bottom="0.74803149606299213" header="0.31496062992125984" footer="0.31496062992125984"/>
  <pageSetup paperSize="9" scale="70" orientation="portrait" r:id="rId1"/>
  <headerFooter>
    <oddHeader>&amp;LDU Polzela, 3-Načrt s področja elektrotehnike, št.: 86/2022&amp;RDVIGALO</oddHeader>
    <oddFooter>&amp;RStran &amp;P od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7F53-303D-4BAD-9504-3C52210AFBAA}">
  <sheetPr>
    <tabColor rgb="FF00B0F0"/>
  </sheetPr>
  <dimension ref="A1:F52"/>
  <sheetViews>
    <sheetView view="pageBreakPreview" zoomScaleNormal="100" zoomScaleSheetLayoutView="100" workbookViewId="0">
      <selection activeCell="D20" sqref="D20"/>
    </sheetView>
  </sheetViews>
  <sheetFormatPr defaultColWidth="9.140625" defaultRowHeight="12.75"/>
  <cols>
    <col min="1" max="1" width="15.42578125" style="406" customWidth="1"/>
    <col min="2" max="2" width="56.7109375" style="407" customWidth="1"/>
    <col min="3" max="3" width="2.5703125" style="407" customWidth="1"/>
    <col min="4" max="4" width="15.7109375" style="407" customWidth="1"/>
    <col min="5" max="16384" width="9.140625" style="406"/>
  </cols>
  <sheetData>
    <row r="1" spans="1:6">
      <c r="B1" s="408"/>
      <c r="C1" s="408"/>
      <c r="D1" s="408"/>
    </row>
    <row r="2" spans="1:6" ht="38.25" customHeight="1">
      <c r="A2" s="1287" t="s">
        <v>1685</v>
      </c>
      <c r="B2" s="1288"/>
      <c r="C2" s="1288"/>
      <c r="D2" s="1288"/>
    </row>
    <row r="3" spans="1:6" ht="15.75" customHeight="1">
      <c r="A3" s="422"/>
      <c r="B3" s="406"/>
      <c r="C3" s="408"/>
      <c r="D3" s="408"/>
    </row>
    <row r="4" spans="1:6" ht="20.25">
      <c r="A4" s="422" t="s">
        <v>1684</v>
      </c>
      <c r="B4" s="406"/>
      <c r="C4" s="408"/>
      <c r="D4" s="408"/>
    </row>
    <row r="5" spans="1:6" ht="15">
      <c r="B5" s="414"/>
      <c r="C5" s="408"/>
      <c r="D5" s="408"/>
    </row>
    <row r="6" spans="1:6">
      <c r="A6" s="419" t="s">
        <v>1683</v>
      </c>
      <c r="B6" s="420" t="s">
        <v>1682</v>
      </c>
      <c r="C6" s="408"/>
      <c r="D6" s="417">
        <f>'SI-Demontaza'!$H$11</f>
        <v>0</v>
      </c>
    </row>
    <row r="7" spans="1:6">
      <c r="A7" s="419" t="s">
        <v>1681</v>
      </c>
      <c r="B7" s="420" t="s">
        <v>1680</v>
      </c>
      <c r="C7" s="408"/>
      <c r="D7" s="417">
        <f>'SI-RadOgr'!$H$13</f>
        <v>0</v>
      </c>
    </row>
    <row r="8" spans="1:6">
      <c r="A8" s="419" t="s">
        <v>1679</v>
      </c>
      <c r="B8" s="420" t="s">
        <v>1678</v>
      </c>
      <c r="C8" s="408"/>
      <c r="D8" s="417">
        <f>'SI-TalOgr'!$H$13</f>
        <v>0</v>
      </c>
    </row>
    <row r="9" spans="1:6">
      <c r="A9" s="419" t="s">
        <v>3416</v>
      </c>
      <c r="B9" s="420" t="s">
        <v>1677</v>
      </c>
      <c r="C9" s="408"/>
      <c r="D9" s="417">
        <f>'SI-Hlaj&amp;Ogr'!$H$13</f>
        <v>0</v>
      </c>
    </row>
    <row r="10" spans="1:6">
      <c r="A10" s="419" t="s">
        <v>1676</v>
      </c>
      <c r="B10" s="420" t="s">
        <v>1675</v>
      </c>
      <c r="C10" s="408"/>
      <c r="D10" s="417">
        <f>'SI-EnergPost'!$H$13</f>
        <v>0</v>
      </c>
    </row>
    <row r="11" spans="1:6">
      <c r="A11" s="419" t="s">
        <v>1674</v>
      </c>
      <c r="B11" s="420" t="s">
        <v>1673</v>
      </c>
      <c r="C11" s="408"/>
      <c r="D11" s="417">
        <f>'SI-TehnHlaj'!$H$13</f>
        <v>0</v>
      </c>
    </row>
    <row r="12" spans="1:6" ht="25.5">
      <c r="A12" s="419" t="s">
        <v>1672</v>
      </c>
      <c r="B12" s="421" t="s">
        <v>1671</v>
      </c>
      <c r="C12" s="408"/>
      <c r="D12" s="417">
        <f>'SI-Prez 1_2'!$H$15</f>
        <v>0</v>
      </c>
    </row>
    <row r="13" spans="1:6" ht="15">
      <c r="A13" s="419" t="s">
        <v>1670</v>
      </c>
      <c r="B13" s="420" t="s">
        <v>1669</v>
      </c>
      <c r="C13" s="408"/>
      <c r="D13" s="417">
        <f>'SI-Prez 2_2'!$H$14</f>
        <v>0</v>
      </c>
      <c r="F13" s="415"/>
    </row>
    <row r="14" spans="1:6" ht="15">
      <c r="A14" s="419" t="s">
        <v>1668</v>
      </c>
      <c r="B14" s="418" t="s">
        <v>1667</v>
      </c>
      <c r="C14" s="408"/>
      <c r="D14" s="417">
        <f>'SI-VoKa'!$H$16</f>
        <v>0</v>
      </c>
      <c r="F14" s="415"/>
    </row>
    <row r="15" spans="1:6" ht="15">
      <c r="B15" s="416"/>
      <c r="C15" s="408"/>
      <c r="D15" s="413"/>
      <c r="F15" s="415"/>
    </row>
    <row r="16" spans="1:6" ht="15">
      <c r="B16" s="416"/>
      <c r="C16" s="408"/>
      <c r="D16" s="413"/>
      <c r="F16" s="415"/>
    </row>
    <row r="17" spans="2:4" ht="15">
      <c r="B17" s="414"/>
      <c r="C17" s="408"/>
      <c r="D17" s="413"/>
    </row>
    <row r="18" spans="2:4">
      <c r="B18" s="412"/>
      <c r="C18" s="408"/>
      <c r="D18" s="408"/>
    </row>
    <row r="19" spans="2:4" ht="18.75" customHeight="1" thickBot="1">
      <c r="B19" s="410" t="s">
        <v>1047</v>
      </c>
      <c r="C19" s="409"/>
      <c r="D19" s="411">
        <f>SUM(D4:D18)</f>
        <v>0</v>
      </c>
    </row>
    <row r="20" spans="2:4">
      <c r="B20" s="408"/>
      <c r="C20" s="408"/>
      <c r="D20" s="408"/>
    </row>
    <row r="21" spans="2:4">
      <c r="B21" s="408"/>
      <c r="C21" s="408"/>
      <c r="D21" s="408"/>
    </row>
    <row r="22" spans="2:4">
      <c r="B22" s="408"/>
      <c r="C22" s="408"/>
      <c r="D22" s="408"/>
    </row>
    <row r="23" spans="2:4">
      <c r="B23" s="408"/>
      <c r="C23" s="408"/>
      <c r="D23" s="408"/>
    </row>
    <row r="24" spans="2:4">
      <c r="B24" s="408"/>
      <c r="C24" s="408"/>
      <c r="D24" s="408"/>
    </row>
    <row r="25" spans="2:4">
      <c r="B25" s="408"/>
      <c r="C25" s="408"/>
      <c r="D25" s="408"/>
    </row>
    <row r="26" spans="2:4">
      <c r="B26" s="408"/>
      <c r="C26" s="408"/>
      <c r="D26" s="408"/>
    </row>
    <row r="27" spans="2:4">
      <c r="B27" s="408"/>
      <c r="C27" s="408"/>
      <c r="D27" s="408"/>
    </row>
    <row r="28" spans="2:4">
      <c r="B28" s="408"/>
      <c r="C28" s="408"/>
      <c r="D28" s="408"/>
    </row>
    <row r="29" spans="2:4">
      <c r="B29" s="408"/>
      <c r="C29" s="408"/>
      <c r="D29" s="408"/>
    </row>
    <row r="30" spans="2:4">
      <c r="B30" s="408"/>
      <c r="C30" s="408"/>
      <c r="D30" s="408"/>
    </row>
    <row r="31" spans="2:4">
      <c r="B31" s="408"/>
      <c r="C31" s="408"/>
      <c r="D31" s="408"/>
    </row>
    <row r="32" spans="2:4">
      <c r="B32" s="408"/>
      <c r="C32" s="408"/>
      <c r="D32" s="408"/>
    </row>
    <row r="33" spans="2:4">
      <c r="B33" s="408"/>
      <c r="C33" s="408"/>
      <c r="D33" s="408"/>
    </row>
    <row r="34" spans="2:4">
      <c r="B34" s="408"/>
      <c r="C34" s="408"/>
      <c r="D34" s="408"/>
    </row>
    <row r="35" spans="2:4">
      <c r="B35" s="408"/>
      <c r="C35" s="408"/>
      <c r="D35" s="408"/>
    </row>
    <row r="36" spans="2:4">
      <c r="B36" s="408"/>
      <c r="C36" s="408"/>
      <c r="D36" s="408"/>
    </row>
    <row r="37" spans="2:4">
      <c r="B37" s="408"/>
      <c r="C37" s="408"/>
      <c r="D37" s="408"/>
    </row>
    <row r="38" spans="2:4">
      <c r="B38" s="408"/>
      <c r="C38" s="408"/>
      <c r="D38" s="408"/>
    </row>
    <row r="39" spans="2:4">
      <c r="B39" s="408"/>
      <c r="C39" s="408"/>
      <c r="D39" s="408"/>
    </row>
    <row r="40" spans="2:4">
      <c r="B40" s="408"/>
      <c r="C40" s="408"/>
      <c r="D40" s="408"/>
    </row>
    <row r="41" spans="2:4">
      <c r="B41" s="408"/>
      <c r="C41" s="408"/>
      <c r="D41" s="408"/>
    </row>
    <row r="42" spans="2:4">
      <c r="B42" s="406"/>
      <c r="C42" s="406"/>
      <c r="D42" s="406"/>
    </row>
    <row r="43" spans="2:4">
      <c r="B43" s="406"/>
      <c r="C43" s="406"/>
      <c r="D43" s="406"/>
    </row>
    <row r="44" spans="2:4">
      <c r="B44" s="406"/>
      <c r="C44" s="406"/>
      <c r="D44" s="406"/>
    </row>
    <row r="45" spans="2:4">
      <c r="B45" s="406"/>
      <c r="C45" s="406"/>
      <c r="D45" s="406"/>
    </row>
    <row r="46" spans="2:4">
      <c r="B46" s="406"/>
      <c r="C46" s="406"/>
      <c r="D46" s="406"/>
    </row>
    <row r="47" spans="2:4">
      <c r="B47" s="406"/>
      <c r="C47" s="406"/>
      <c r="D47" s="406"/>
    </row>
    <row r="48" spans="2:4">
      <c r="B48" s="406"/>
      <c r="C48" s="406"/>
      <c r="D48" s="406"/>
    </row>
    <row r="49" s="406" customFormat="1"/>
    <row r="50" s="406" customFormat="1"/>
    <row r="51" s="406" customFormat="1"/>
    <row r="52" s="406" customFormat="1"/>
  </sheetData>
  <mergeCells count="1">
    <mergeCell ref="A2:D2"/>
  </mergeCells>
  <pageMargins left="0.90551181102362199" right="0.51181102362204722" top="0.74803149606299213" bottom="0.74803149606299213"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I39"/>
  <sheetViews>
    <sheetView showGridLines="0" tabSelected="1" view="pageBreakPreview" topLeftCell="A16" zoomScale="110" zoomScaleSheetLayoutView="110" workbookViewId="0">
      <selection activeCell="M29" sqref="M29"/>
    </sheetView>
  </sheetViews>
  <sheetFormatPr defaultRowHeight="16.5"/>
  <cols>
    <col min="1" max="1" width="12.42578125" style="1" customWidth="1"/>
    <col min="2" max="2" width="14" style="1" customWidth="1"/>
    <col min="3" max="3" width="9" style="1" customWidth="1"/>
    <col min="4" max="4" width="9.140625" style="1"/>
    <col min="5" max="5" width="6.85546875" style="1" customWidth="1"/>
    <col min="6" max="6" width="8" style="1" customWidth="1"/>
    <col min="7" max="7" width="5.85546875" style="1" customWidth="1"/>
    <col min="8" max="8" width="5.28515625" style="1" customWidth="1"/>
    <col min="9" max="9" width="18.85546875" style="57" customWidth="1"/>
    <col min="10" max="10" width="9.140625" style="1"/>
    <col min="11" max="11" width="11.5703125" style="1" customWidth="1"/>
    <col min="12" max="256" width="9.140625" style="1"/>
    <col min="257" max="257" width="12.42578125" style="1" customWidth="1"/>
    <col min="258" max="258" width="14" style="1" customWidth="1"/>
    <col min="259" max="259" width="9" style="1" customWidth="1"/>
    <col min="260" max="260" width="9.140625" style="1"/>
    <col min="261" max="261" width="6.85546875" style="1" customWidth="1"/>
    <col min="262" max="262" width="8" style="1" customWidth="1"/>
    <col min="263" max="263" width="5.85546875" style="1" customWidth="1"/>
    <col min="264" max="264" width="5.28515625" style="1" customWidth="1"/>
    <col min="265" max="265" width="18.85546875" style="1" customWidth="1"/>
    <col min="266" max="266" width="9.140625" style="1"/>
    <col min="267" max="267" width="11.5703125" style="1" customWidth="1"/>
    <col min="268" max="512" width="9.140625" style="1"/>
    <col min="513" max="513" width="12.42578125" style="1" customWidth="1"/>
    <col min="514" max="514" width="14" style="1" customWidth="1"/>
    <col min="515" max="515" width="9" style="1" customWidth="1"/>
    <col min="516" max="516" width="9.140625" style="1"/>
    <col min="517" max="517" width="6.85546875" style="1" customWidth="1"/>
    <col min="518" max="518" width="8" style="1" customWidth="1"/>
    <col min="519" max="519" width="5.85546875" style="1" customWidth="1"/>
    <col min="520" max="520" width="5.28515625" style="1" customWidth="1"/>
    <col min="521" max="521" width="18.85546875" style="1" customWidth="1"/>
    <col min="522" max="522" width="9.140625" style="1"/>
    <col min="523" max="523" width="11.5703125" style="1" customWidth="1"/>
    <col min="524" max="768" width="9.140625" style="1"/>
    <col min="769" max="769" width="12.42578125" style="1" customWidth="1"/>
    <col min="770" max="770" width="14" style="1" customWidth="1"/>
    <col min="771" max="771" width="9" style="1" customWidth="1"/>
    <col min="772" max="772" width="9.140625" style="1"/>
    <col min="773" max="773" width="6.85546875" style="1" customWidth="1"/>
    <col min="774" max="774" width="8" style="1" customWidth="1"/>
    <col min="775" max="775" width="5.85546875" style="1" customWidth="1"/>
    <col min="776" max="776" width="5.28515625" style="1" customWidth="1"/>
    <col min="777" max="777" width="18.85546875" style="1" customWidth="1"/>
    <col min="778" max="778" width="9.140625" style="1"/>
    <col min="779" max="779" width="11.5703125" style="1" customWidth="1"/>
    <col min="780" max="1024" width="9.140625" style="1"/>
    <col min="1025" max="1025" width="12.42578125" style="1" customWidth="1"/>
    <col min="1026" max="1026" width="14" style="1" customWidth="1"/>
    <col min="1027" max="1027" width="9" style="1" customWidth="1"/>
    <col min="1028" max="1028" width="9.140625" style="1"/>
    <col min="1029" max="1029" width="6.85546875" style="1" customWidth="1"/>
    <col min="1030" max="1030" width="8" style="1" customWidth="1"/>
    <col min="1031" max="1031" width="5.85546875" style="1" customWidth="1"/>
    <col min="1032" max="1032" width="5.28515625" style="1" customWidth="1"/>
    <col min="1033" max="1033" width="18.85546875" style="1" customWidth="1"/>
    <col min="1034" max="1034" width="9.140625" style="1"/>
    <col min="1035" max="1035" width="11.5703125" style="1" customWidth="1"/>
    <col min="1036" max="1280" width="9.140625" style="1"/>
    <col min="1281" max="1281" width="12.42578125" style="1" customWidth="1"/>
    <col min="1282" max="1282" width="14" style="1" customWidth="1"/>
    <col min="1283" max="1283" width="9" style="1" customWidth="1"/>
    <col min="1284" max="1284" width="9.140625" style="1"/>
    <col min="1285" max="1285" width="6.85546875" style="1" customWidth="1"/>
    <col min="1286" max="1286" width="8" style="1" customWidth="1"/>
    <col min="1287" max="1287" width="5.85546875" style="1" customWidth="1"/>
    <col min="1288" max="1288" width="5.28515625" style="1" customWidth="1"/>
    <col min="1289" max="1289" width="18.85546875" style="1" customWidth="1"/>
    <col min="1290" max="1290" width="9.140625" style="1"/>
    <col min="1291" max="1291" width="11.5703125" style="1" customWidth="1"/>
    <col min="1292" max="1536" width="9.140625" style="1"/>
    <col min="1537" max="1537" width="12.42578125" style="1" customWidth="1"/>
    <col min="1538" max="1538" width="14" style="1" customWidth="1"/>
    <col min="1539" max="1539" width="9" style="1" customWidth="1"/>
    <col min="1540" max="1540" width="9.140625" style="1"/>
    <col min="1541" max="1541" width="6.85546875" style="1" customWidth="1"/>
    <col min="1542" max="1542" width="8" style="1" customWidth="1"/>
    <col min="1543" max="1543" width="5.85546875" style="1" customWidth="1"/>
    <col min="1544" max="1544" width="5.28515625" style="1" customWidth="1"/>
    <col min="1545" max="1545" width="18.85546875" style="1" customWidth="1"/>
    <col min="1546" max="1546" width="9.140625" style="1"/>
    <col min="1547" max="1547" width="11.5703125" style="1" customWidth="1"/>
    <col min="1548" max="1792" width="9.140625" style="1"/>
    <col min="1793" max="1793" width="12.42578125" style="1" customWidth="1"/>
    <col min="1794" max="1794" width="14" style="1" customWidth="1"/>
    <col min="1795" max="1795" width="9" style="1" customWidth="1"/>
    <col min="1796" max="1796" width="9.140625" style="1"/>
    <col min="1797" max="1797" width="6.85546875" style="1" customWidth="1"/>
    <col min="1798" max="1798" width="8" style="1" customWidth="1"/>
    <col min="1799" max="1799" width="5.85546875" style="1" customWidth="1"/>
    <col min="1800" max="1800" width="5.28515625" style="1" customWidth="1"/>
    <col min="1801" max="1801" width="18.85546875" style="1" customWidth="1"/>
    <col min="1802" max="1802" width="9.140625" style="1"/>
    <col min="1803" max="1803" width="11.5703125" style="1" customWidth="1"/>
    <col min="1804" max="2048" width="9.140625" style="1"/>
    <col min="2049" max="2049" width="12.42578125" style="1" customWidth="1"/>
    <col min="2050" max="2050" width="14" style="1" customWidth="1"/>
    <col min="2051" max="2051" width="9" style="1" customWidth="1"/>
    <col min="2052" max="2052" width="9.140625" style="1"/>
    <col min="2053" max="2053" width="6.85546875" style="1" customWidth="1"/>
    <col min="2054" max="2054" width="8" style="1" customWidth="1"/>
    <col min="2055" max="2055" width="5.85546875" style="1" customWidth="1"/>
    <col min="2056" max="2056" width="5.28515625" style="1" customWidth="1"/>
    <col min="2057" max="2057" width="18.85546875" style="1" customWidth="1"/>
    <col min="2058" max="2058" width="9.140625" style="1"/>
    <col min="2059" max="2059" width="11.5703125" style="1" customWidth="1"/>
    <col min="2060" max="2304" width="9.140625" style="1"/>
    <col min="2305" max="2305" width="12.42578125" style="1" customWidth="1"/>
    <col min="2306" max="2306" width="14" style="1" customWidth="1"/>
    <col min="2307" max="2307" width="9" style="1" customWidth="1"/>
    <col min="2308" max="2308" width="9.140625" style="1"/>
    <col min="2309" max="2309" width="6.85546875" style="1" customWidth="1"/>
    <col min="2310" max="2310" width="8" style="1" customWidth="1"/>
    <col min="2311" max="2311" width="5.85546875" style="1" customWidth="1"/>
    <col min="2312" max="2312" width="5.28515625" style="1" customWidth="1"/>
    <col min="2313" max="2313" width="18.85546875" style="1" customWidth="1"/>
    <col min="2314" max="2314" width="9.140625" style="1"/>
    <col min="2315" max="2315" width="11.5703125" style="1" customWidth="1"/>
    <col min="2316" max="2560" width="9.140625" style="1"/>
    <col min="2561" max="2561" width="12.42578125" style="1" customWidth="1"/>
    <col min="2562" max="2562" width="14" style="1" customWidth="1"/>
    <col min="2563" max="2563" width="9" style="1" customWidth="1"/>
    <col min="2564" max="2564" width="9.140625" style="1"/>
    <col min="2565" max="2565" width="6.85546875" style="1" customWidth="1"/>
    <col min="2566" max="2566" width="8" style="1" customWidth="1"/>
    <col min="2567" max="2567" width="5.85546875" style="1" customWidth="1"/>
    <col min="2568" max="2568" width="5.28515625" style="1" customWidth="1"/>
    <col min="2569" max="2569" width="18.85546875" style="1" customWidth="1"/>
    <col min="2570" max="2570" width="9.140625" style="1"/>
    <col min="2571" max="2571" width="11.5703125" style="1" customWidth="1"/>
    <col min="2572" max="2816" width="9.140625" style="1"/>
    <col min="2817" max="2817" width="12.42578125" style="1" customWidth="1"/>
    <col min="2818" max="2818" width="14" style="1" customWidth="1"/>
    <col min="2819" max="2819" width="9" style="1" customWidth="1"/>
    <col min="2820" max="2820" width="9.140625" style="1"/>
    <col min="2821" max="2821" width="6.85546875" style="1" customWidth="1"/>
    <col min="2822" max="2822" width="8" style="1" customWidth="1"/>
    <col min="2823" max="2823" width="5.85546875" style="1" customWidth="1"/>
    <col min="2824" max="2824" width="5.28515625" style="1" customWidth="1"/>
    <col min="2825" max="2825" width="18.85546875" style="1" customWidth="1"/>
    <col min="2826" max="2826" width="9.140625" style="1"/>
    <col min="2827" max="2827" width="11.5703125" style="1" customWidth="1"/>
    <col min="2828" max="3072" width="9.140625" style="1"/>
    <col min="3073" max="3073" width="12.42578125" style="1" customWidth="1"/>
    <col min="3074" max="3074" width="14" style="1" customWidth="1"/>
    <col min="3075" max="3075" width="9" style="1" customWidth="1"/>
    <col min="3076" max="3076" width="9.140625" style="1"/>
    <col min="3077" max="3077" width="6.85546875" style="1" customWidth="1"/>
    <col min="3078" max="3078" width="8" style="1" customWidth="1"/>
    <col min="3079" max="3079" width="5.85546875" style="1" customWidth="1"/>
    <col min="3080" max="3080" width="5.28515625" style="1" customWidth="1"/>
    <col min="3081" max="3081" width="18.85546875" style="1" customWidth="1"/>
    <col min="3082" max="3082" width="9.140625" style="1"/>
    <col min="3083" max="3083" width="11.5703125" style="1" customWidth="1"/>
    <col min="3084" max="3328" width="9.140625" style="1"/>
    <col min="3329" max="3329" width="12.42578125" style="1" customWidth="1"/>
    <col min="3330" max="3330" width="14" style="1" customWidth="1"/>
    <col min="3331" max="3331" width="9" style="1" customWidth="1"/>
    <col min="3332" max="3332" width="9.140625" style="1"/>
    <col min="3333" max="3333" width="6.85546875" style="1" customWidth="1"/>
    <col min="3334" max="3334" width="8" style="1" customWidth="1"/>
    <col min="3335" max="3335" width="5.85546875" style="1" customWidth="1"/>
    <col min="3336" max="3336" width="5.28515625" style="1" customWidth="1"/>
    <col min="3337" max="3337" width="18.85546875" style="1" customWidth="1"/>
    <col min="3338" max="3338" width="9.140625" style="1"/>
    <col min="3339" max="3339" width="11.5703125" style="1" customWidth="1"/>
    <col min="3340" max="3584" width="9.140625" style="1"/>
    <col min="3585" max="3585" width="12.42578125" style="1" customWidth="1"/>
    <col min="3586" max="3586" width="14" style="1" customWidth="1"/>
    <col min="3587" max="3587" width="9" style="1" customWidth="1"/>
    <col min="3588" max="3588" width="9.140625" style="1"/>
    <col min="3589" max="3589" width="6.85546875" style="1" customWidth="1"/>
    <col min="3590" max="3590" width="8" style="1" customWidth="1"/>
    <col min="3591" max="3591" width="5.85546875" style="1" customWidth="1"/>
    <col min="3592" max="3592" width="5.28515625" style="1" customWidth="1"/>
    <col min="3593" max="3593" width="18.85546875" style="1" customWidth="1"/>
    <col min="3594" max="3594" width="9.140625" style="1"/>
    <col min="3595" max="3595" width="11.5703125" style="1" customWidth="1"/>
    <col min="3596" max="3840" width="9.140625" style="1"/>
    <col min="3841" max="3841" width="12.42578125" style="1" customWidth="1"/>
    <col min="3842" max="3842" width="14" style="1" customWidth="1"/>
    <col min="3843" max="3843" width="9" style="1" customWidth="1"/>
    <col min="3844" max="3844" width="9.140625" style="1"/>
    <col min="3845" max="3845" width="6.85546875" style="1" customWidth="1"/>
    <col min="3846" max="3846" width="8" style="1" customWidth="1"/>
    <col min="3847" max="3847" width="5.85546875" style="1" customWidth="1"/>
    <col min="3848" max="3848" width="5.28515625" style="1" customWidth="1"/>
    <col min="3849" max="3849" width="18.85546875" style="1" customWidth="1"/>
    <col min="3850" max="3850" width="9.140625" style="1"/>
    <col min="3851" max="3851" width="11.5703125" style="1" customWidth="1"/>
    <col min="3852" max="4096" width="9.140625" style="1"/>
    <col min="4097" max="4097" width="12.42578125" style="1" customWidth="1"/>
    <col min="4098" max="4098" width="14" style="1" customWidth="1"/>
    <col min="4099" max="4099" width="9" style="1" customWidth="1"/>
    <col min="4100" max="4100" width="9.140625" style="1"/>
    <col min="4101" max="4101" width="6.85546875" style="1" customWidth="1"/>
    <col min="4102" max="4102" width="8" style="1" customWidth="1"/>
    <col min="4103" max="4103" width="5.85546875" style="1" customWidth="1"/>
    <col min="4104" max="4104" width="5.28515625" style="1" customWidth="1"/>
    <col min="4105" max="4105" width="18.85546875" style="1" customWidth="1"/>
    <col min="4106" max="4106" width="9.140625" style="1"/>
    <col min="4107" max="4107" width="11.5703125" style="1" customWidth="1"/>
    <col min="4108" max="4352" width="9.140625" style="1"/>
    <col min="4353" max="4353" width="12.42578125" style="1" customWidth="1"/>
    <col min="4354" max="4354" width="14" style="1" customWidth="1"/>
    <col min="4355" max="4355" width="9" style="1" customWidth="1"/>
    <col min="4356" max="4356" width="9.140625" style="1"/>
    <col min="4357" max="4357" width="6.85546875" style="1" customWidth="1"/>
    <col min="4358" max="4358" width="8" style="1" customWidth="1"/>
    <col min="4359" max="4359" width="5.85546875" style="1" customWidth="1"/>
    <col min="4360" max="4360" width="5.28515625" style="1" customWidth="1"/>
    <col min="4361" max="4361" width="18.85546875" style="1" customWidth="1"/>
    <col min="4362" max="4362" width="9.140625" style="1"/>
    <col min="4363" max="4363" width="11.5703125" style="1" customWidth="1"/>
    <col min="4364" max="4608" width="9.140625" style="1"/>
    <col min="4609" max="4609" width="12.42578125" style="1" customWidth="1"/>
    <col min="4610" max="4610" width="14" style="1" customWidth="1"/>
    <col min="4611" max="4611" width="9" style="1" customWidth="1"/>
    <col min="4612" max="4612" width="9.140625" style="1"/>
    <col min="4613" max="4613" width="6.85546875" style="1" customWidth="1"/>
    <col min="4614" max="4614" width="8" style="1" customWidth="1"/>
    <col min="4615" max="4615" width="5.85546875" style="1" customWidth="1"/>
    <col min="4616" max="4616" width="5.28515625" style="1" customWidth="1"/>
    <col min="4617" max="4617" width="18.85546875" style="1" customWidth="1"/>
    <col min="4618" max="4618" width="9.140625" style="1"/>
    <col min="4619" max="4619" width="11.5703125" style="1" customWidth="1"/>
    <col min="4620" max="4864" width="9.140625" style="1"/>
    <col min="4865" max="4865" width="12.42578125" style="1" customWidth="1"/>
    <col min="4866" max="4866" width="14" style="1" customWidth="1"/>
    <col min="4867" max="4867" width="9" style="1" customWidth="1"/>
    <col min="4868" max="4868" width="9.140625" style="1"/>
    <col min="4869" max="4869" width="6.85546875" style="1" customWidth="1"/>
    <col min="4870" max="4870" width="8" style="1" customWidth="1"/>
    <col min="4871" max="4871" width="5.85546875" style="1" customWidth="1"/>
    <col min="4872" max="4872" width="5.28515625" style="1" customWidth="1"/>
    <col min="4873" max="4873" width="18.85546875" style="1" customWidth="1"/>
    <col min="4874" max="4874" width="9.140625" style="1"/>
    <col min="4875" max="4875" width="11.5703125" style="1" customWidth="1"/>
    <col min="4876" max="5120" width="9.140625" style="1"/>
    <col min="5121" max="5121" width="12.42578125" style="1" customWidth="1"/>
    <col min="5122" max="5122" width="14" style="1" customWidth="1"/>
    <col min="5123" max="5123" width="9" style="1" customWidth="1"/>
    <col min="5124" max="5124" width="9.140625" style="1"/>
    <col min="5125" max="5125" width="6.85546875" style="1" customWidth="1"/>
    <col min="5126" max="5126" width="8" style="1" customWidth="1"/>
    <col min="5127" max="5127" width="5.85546875" style="1" customWidth="1"/>
    <col min="5128" max="5128" width="5.28515625" style="1" customWidth="1"/>
    <col min="5129" max="5129" width="18.85546875" style="1" customWidth="1"/>
    <col min="5130" max="5130" width="9.140625" style="1"/>
    <col min="5131" max="5131" width="11.5703125" style="1" customWidth="1"/>
    <col min="5132" max="5376" width="9.140625" style="1"/>
    <col min="5377" max="5377" width="12.42578125" style="1" customWidth="1"/>
    <col min="5378" max="5378" width="14" style="1" customWidth="1"/>
    <col min="5379" max="5379" width="9" style="1" customWidth="1"/>
    <col min="5380" max="5380" width="9.140625" style="1"/>
    <col min="5381" max="5381" width="6.85546875" style="1" customWidth="1"/>
    <col min="5382" max="5382" width="8" style="1" customWidth="1"/>
    <col min="5383" max="5383" width="5.85546875" style="1" customWidth="1"/>
    <col min="5384" max="5384" width="5.28515625" style="1" customWidth="1"/>
    <col min="5385" max="5385" width="18.85546875" style="1" customWidth="1"/>
    <col min="5386" max="5386" width="9.140625" style="1"/>
    <col min="5387" max="5387" width="11.5703125" style="1" customWidth="1"/>
    <col min="5388" max="5632" width="9.140625" style="1"/>
    <col min="5633" max="5633" width="12.42578125" style="1" customWidth="1"/>
    <col min="5634" max="5634" width="14" style="1" customWidth="1"/>
    <col min="5635" max="5635" width="9" style="1" customWidth="1"/>
    <col min="5636" max="5636" width="9.140625" style="1"/>
    <col min="5637" max="5637" width="6.85546875" style="1" customWidth="1"/>
    <col min="5638" max="5638" width="8" style="1" customWidth="1"/>
    <col min="5639" max="5639" width="5.85546875" style="1" customWidth="1"/>
    <col min="5640" max="5640" width="5.28515625" style="1" customWidth="1"/>
    <col min="5641" max="5641" width="18.85546875" style="1" customWidth="1"/>
    <col min="5642" max="5642" width="9.140625" style="1"/>
    <col min="5643" max="5643" width="11.5703125" style="1" customWidth="1"/>
    <col min="5644" max="5888" width="9.140625" style="1"/>
    <col min="5889" max="5889" width="12.42578125" style="1" customWidth="1"/>
    <col min="5890" max="5890" width="14" style="1" customWidth="1"/>
    <col min="5891" max="5891" width="9" style="1" customWidth="1"/>
    <col min="5892" max="5892" width="9.140625" style="1"/>
    <col min="5893" max="5893" width="6.85546875" style="1" customWidth="1"/>
    <col min="5894" max="5894" width="8" style="1" customWidth="1"/>
    <col min="5895" max="5895" width="5.85546875" style="1" customWidth="1"/>
    <col min="5896" max="5896" width="5.28515625" style="1" customWidth="1"/>
    <col min="5897" max="5897" width="18.85546875" style="1" customWidth="1"/>
    <col min="5898" max="5898" width="9.140625" style="1"/>
    <col min="5899" max="5899" width="11.5703125" style="1" customWidth="1"/>
    <col min="5900" max="6144" width="9.140625" style="1"/>
    <col min="6145" max="6145" width="12.42578125" style="1" customWidth="1"/>
    <col min="6146" max="6146" width="14" style="1" customWidth="1"/>
    <col min="6147" max="6147" width="9" style="1" customWidth="1"/>
    <col min="6148" max="6148" width="9.140625" style="1"/>
    <col min="6149" max="6149" width="6.85546875" style="1" customWidth="1"/>
    <col min="6150" max="6150" width="8" style="1" customWidth="1"/>
    <col min="6151" max="6151" width="5.85546875" style="1" customWidth="1"/>
    <col min="6152" max="6152" width="5.28515625" style="1" customWidth="1"/>
    <col min="6153" max="6153" width="18.85546875" style="1" customWidth="1"/>
    <col min="6154" max="6154" width="9.140625" style="1"/>
    <col min="6155" max="6155" width="11.5703125" style="1" customWidth="1"/>
    <col min="6156" max="6400" width="9.140625" style="1"/>
    <col min="6401" max="6401" width="12.42578125" style="1" customWidth="1"/>
    <col min="6402" max="6402" width="14" style="1" customWidth="1"/>
    <col min="6403" max="6403" width="9" style="1" customWidth="1"/>
    <col min="6404" max="6404" width="9.140625" style="1"/>
    <col min="6405" max="6405" width="6.85546875" style="1" customWidth="1"/>
    <col min="6406" max="6406" width="8" style="1" customWidth="1"/>
    <col min="6407" max="6407" width="5.85546875" style="1" customWidth="1"/>
    <col min="6408" max="6408" width="5.28515625" style="1" customWidth="1"/>
    <col min="6409" max="6409" width="18.85546875" style="1" customWidth="1"/>
    <col min="6410" max="6410" width="9.140625" style="1"/>
    <col min="6411" max="6411" width="11.5703125" style="1" customWidth="1"/>
    <col min="6412" max="6656" width="9.140625" style="1"/>
    <col min="6657" max="6657" width="12.42578125" style="1" customWidth="1"/>
    <col min="6658" max="6658" width="14" style="1" customWidth="1"/>
    <col min="6659" max="6659" width="9" style="1" customWidth="1"/>
    <col min="6660" max="6660" width="9.140625" style="1"/>
    <col min="6661" max="6661" width="6.85546875" style="1" customWidth="1"/>
    <col min="6662" max="6662" width="8" style="1" customWidth="1"/>
    <col min="6663" max="6663" width="5.85546875" style="1" customWidth="1"/>
    <col min="6664" max="6664" width="5.28515625" style="1" customWidth="1"/>
    <col min="6665" max="6665" width="18.85546875" style="1" customWidth="1"/>
    <col min="6666" max="6666" width="9.140625" style="1"/>
    <col min="6667" max="6667" width="11.5703125" style="1" customWidth="1"/>
    <col min="6668" max="6912" width="9.140625" style="1"/>
    <col min="6913" max="6913" width="12.42578125" style="1" customWidth="1"/>
    <col min="6914" max="6914" width="14" style="1" customWidth="1"/>
    <col min="6915" max="6915" width="9" style="1" customWidth="1"/>
    <col min="6916" max="6916" width="9.140625" style="1"/>
    <col min="6917" max="6917" width="6.85546875" style="1" customWidth="1"/>
    <col min="6918" max="6918" width="8" style="1" customWidth="1"/>
    <col min="6919" max="6919" width="5.85546875" style="1" customWidth="1"/>
    <col min="6920" max="6920" width="5.28515625" style="1" customWidth="1"/>
    <col min="6921" max="6921" width="18.85546875" style="1" customWidth="1"/>
    <col min="6922" max="6922" width="9.140625" style="1"/>
    <col min="6923" max="6923" width="11.5703125" style="1" customWidth="1"/>
    <col min="6924" max="7168" width="9.140625" style="1"/>
    <col min="7169" max="7169" width="12.42578125" style="1" customWidth="1"/>
    <col min="7170" max="7170" width="14" style="1" customWidth="1"/>
    <col min="7171" max="7171" width="9" style="1" customWidth="1"/>
    <col min="7172" max="7172" width="9.140625" style="1"/>
    <col min="7173" max="7173" width="6.85546875" style="1" customWidth="1"/>
    <col min="7174" max="7174" width="8" style="1" customWidth="1"/>
    <col min="7175" max="7175" width="5.85546875" style="1" customWidth="1"/>
    <col min="7176" max="7176" width="5.28515625" style="1" customWidth="1"/>
    <col min="7177" max="7177" width="18.85546875" style="1" customWidth="1"/>
    <col min="7178" max="7178" width="9.140625" style="1"/>
    <col min="7179" max="7179" width="11.5703125" style="1" customWidth="1"/>
    <col min="7180" max="7424" width="9.140625" style="1"/>
    <col min="7425" max="7425" width="12.42578125" style="1" customWidth="1"/>
    <col min="7426" max="7426" width="14" style="1" customWidth="1"/>
    <col min="7427" max="7427" width="9" style="1" customWidth="1"/>
    <col min="7428" max="7428" width="9.140625" style="1"/>
    <col min="7429" max="7429" width="6.85546875" style="1" customWidth="1"/>
    <col min="7430" max="7430" width="8" style="1" customWidth="1"/>
    <col min="7431" max="7431" width="5.85546875" style="1" customWidth="1"/>
    <col min="7432" max="7432" width="5.28515625" style="1" customWidth="1"/>
    <col min="7433" max="7433" width="18.85546875" style="1" customWidth="1"/>
    <col min="7434" max="7434" width="9.140625" style="1"/>
    <col min="7435" max="7435" width="11.5703125" style="1" customWidth="1"/>
    <col min="7436" max="7680" width="9.140625" style="1"/>
    <col min="7681" max="7681" width="12.42578125" style="1" customWidth="1"/>
    <col min="7682" max="7682" width="14" style="1" customWidth="1"/>
    <col min="7683" max="7683" width="9" style="1" customWidth="1"/>
    <col min="7684" max="7684" width="9.140625" style="1"/>
    <col min="7685" max="7685" width="6.85546875" style="1" customWidth="1"/>
    <col min="7686" max="7686" width="8" style="1" customWidth="1"/>
    <col min="7687" max="7687" width="5.85546875" style="1" customWidth="1"/>
    <col min="7688" max="7688" width="5.28515625" style="1" customWidth="1"/>
    <col min="7689" max="7689" width="18.85546875" style="1" customWidth="1"/>
    <col min="7690" max="7690" width="9.140625" style="1"/>
    <col min="7691" max="7691" width="11.5703125" style="1" customWidth="1"/>
    <col min="7692" max="7936" width="9.140625" style="1"/>
    <col min="7937" max="7937" width="12.42578125" style="1" customWidth="1"/>
    <col min="7938" max="7938" width="14" style="1" customWidth="1"/>
    <col min="7939" max="7939" width="9" style="1" customWidth="1"/>
    <col min="7940" max="7940" width="9.140625" style="1"/>
    <col min="7941" max="7941" width="6.85546875" style="1" customWidth="1"/>
    <col min="7942" max="7942" width="8" style="1" customWidth="1"/>
    <col min="7943" max="7943" width="5.85546875" style="1" customWidth="1"/>
    <col min="7944" max="7944" width="5.28515625" style="1" customWidth="1"/>
    <col min="7945" max="7945" width="18.85546875" style="1" customWidth="1"/>
    <col min="7946" max="7946" width="9.140625" style="1"/>
    <col min="7947" max="7947" width="11.5703125" style="1" customWidth="1"/>
    <col min="7948" max="8192" width="9.140625" style="1"/>
    <col min="8193" max="8193" width="12.42578125" style="1" customWidth="1"/>
    <col min="8194" max="8194" width="14" style="1" customWidth="1"/>
    <col min="8195" max="8195" width="9" style="1" customWidth="1"/>
    <col min="8196" max="8196" width="9.140625" style="1"/>
    <col min="8197" max="8197" width="6.85546875" style="1" customWidth="1"/>
    <col min="8198" max="8198" width="8" style="1" customWidth="1"/>
    <col min="8199" max="8199" width="5.85546875" style="1" customWidth="1"/>
    <col min="8200" max="8200" width="5.28515625" style="1" customWidth="1"/>
    <col min="8201" max="8201" width="18.85546875" style="1" customWidth="1"/>
    <col min="8202" max="8202" width="9.140625" style="1"/>
    <col min="8203" max="8203" width="11.5703125" style="1" customWidth="1"/>
    <col min="8204" max="8448" width="9.140625" style="1"/>
    <col min="8449" max="8449" width="12.42578125" style="1" customWidth="1"/>
    <col min="8450" max="8450" width="14" style="1" customWidth="1"/>
    <col min="8451" max="8451" width="9" style="1" customWidth="1"/>
    <col min="8452" max="8452" width="9.140625" style="1"/>
    <col min="8453" max="8453" width="6.85546875" style="1" customWidth="1"/>
    <col min="8454" max="8454" width="8" style="1" customWidth="1"/>
    <col min="8455" max="8455" width="5.85546875" style="1" customWidth="1"/>
    <col min="8456" max="8456" width="5.28515625" style="1" customWidth="1"/>
    <col min="8457" max="8457" width="18.85546875" style="1" customWidth="1"/>
    <col min="8458" max="8458" width="9.140625" style="1"/>
    <col min="8459" max="8459" width="11.5703125" style="1" customWidth="1"/>
    <col min="8460" max="8704" width="9.140625" style="1"/>
    <col min="8705" max="8705" width="12.42578125" style="1" customWidth="1"/>
    <col min="8706" max="8706" width="14" style="1" customWidth="1"/>
    <col min="8707" max="8707" width="9" style="1" customWidth="1"/>
    <col min="8708" max="8708" width="9.140625" style="1"/>
    <col min="8709" max="8709" width="6.85546875" style="1" customWidth="1"/>
    <col min="8710" max="8710" width="8" style="1" customWidth="1"/>
    <col min="8711" max="8711" width="5.85546875" style="1" customWidth="1"/>
    <col min="8712" max="8712" width="5.28515625" style="1" customWidth="1"/>
    <col min="8713" max="8713" width="18.85546875" style="1" customWidth="1"/>
    <col min="8714" max="8714" width="9.140625" style="1"/>
    <col min="8715" max="8715" width="11.5703125" style="1" customWidth="1"/>
    <col min="8716" max="8960" width="9.140625" style="1"/>
    <col min="8961" max="8961" width="12.42578125" style="1" customWidth="1"/>
    <col min="8962" max="8962" width="14" style="1" customWidth="1"/>
    <col min="8963" max="8963" width="9" style="1" customWidth="1"/>
    <col min="8964" max="8964" width="9.140625" style="1"/>
    <col min="8965" max="8965" width="6.85546875" style="1" customWidth="1"/>
    <col min="8966" max="8966" width="8" style="1" customWidth="1"/>
    <col min="8967" max="8967" width="5.85546875" style="1" customWidth="1"/>
    <col min="8968" max="8968" width="5.28515625" style="1" customWidth="1"/>
    <col min="8969" max="8969" width="18.85546875" style="1" customWidth="1"/>
    <col min="8970" max="8970" width="9.140625" style="1"/>
    <col min="8971" max="8971" width="11.5703125" style="1" customWidth="1"/>
    <col min="8972" max="9216" width="9.140625" style="1"/>
    <col min="9217" max="9217" width="12.42578125" style="1" customWidth="1"/>
    <col min="9218" max="9218" width="14" style="1" customWidth="1"/>
    <col min="9219" max="9219" width="9" style="1" customWidth="1"/>
    <col min="9220" max="9220" width="9.140625" style="1"/>
    <col min="9221" max="9221" width="6.85546875" style="1" customWidth="1"/>
    <col min="9222" max="9222" width="8" style="1" customWidth="1"/>
    <col min="9223" max="9223" width="5.85546875" style="1" customWidth="1"/>
    <col min="9224" max="9224" width="5.28515625" style="1" customWidth="1"/>
    <col min="9225" max="9225" width="18.85546875" style="1" customWidth="1"/>
    <col min="9226" max="9226" width="9.140625" style="1"/>
    <col min="9227" max="9227" width="11.5703125" style="1" customWidth="1"/>
    <col min="9228" max="9472" width="9.140625" style="1"/>
    <col min="9473" max="9473" width="12.42578125" style="1" customWidth="1"/>
    <col min="9474" max="9474" width="14" style="1" customWidth="1"/>
    <col min="9475" max="9475" width="9" style="1" customWidth="1"/>
    <col min="9476" max="9476" width="9.140625" style="1"/>
    <col min="9477" max="9477" width="6.85546875" style="1" customWidth="1"/>
    <col min="9478" max="9478" width="8" style="1" customWidth="1"/>
    <col min="9479" max="9479" width="5.85546875" style="1" customWidth="1"/>
    <col min="9480" max="9480" width="5.28515625" style="1" customWidth="1"/>
    <col min="9481" max="9481" width="18.85546875" style="1" customWidth="1"/>
    <col min="9482" max="9482" width="9.140625" style="1"/>
    <col min="9483" max="9483" width="11.5703125" style="1" customWidth="1"/>
    <col min="9484" max="9728" width="9.140625" style="1"/>
    <col min="9729" max="9729" width="12.42578125" style="1" customWidth="1"/>
    <col min="9730" max="9730" width="14" style="1" customWidth="1"/>
    <col min="9731" max="9731" width="9" style="1" customWidth="1"/>
    <col min="9732" max="9732" width="9.140625" style="1"/>
    <col min="9733" max="9733" width="6.85546875" style="1" customWidth="1"/>
    <col min="9734" max="9734" width="8" style="1" customWidth="1"/>
    <col min="9735" max="9735" width="5.85546875" style="1" customWidth="1"/>
    <col min="9736" max="9736" width="5.28515625" style="1" customWidth="1"/>
    <col min="9737" max="9737" width="18.85546875" style="1" customWidth="1"/>
    <col min="9738" max="9738" width="9.140625" style="1"/>
    <col min="9739" max="9739" width="11.5703125" style="1" customWidth="1"/>
    <col min="9740" max="9984" width="9.140625" style="1"/>
    <col min="9985" max="9985" width="12.42578125" style="1" customWidth="1"/>
    <col min="9986" max="9986" width="14" style="1" customWidth="1"/>
    <col min="9987" max="9987" width="9" style="1" customWidth="1"/>
    <col min="9988" max="9988" width="9.140625" style="1"/>
    <col min="9989" max="9989" width="6.85546875" style="1" customWidth="1"/>
    <col min="9990" max="9990" width="8" style="1" customWidth="1"/>
    <col min="9991" max="9991" width="5.85546875" style="1" customWidth="1"/>
    <col min="9992" max="9992" width="5.28515625" style="1" customWidth="1"/>
    <col min="9993" max="9993" width="18.85546875" style="1" customWidth="1"/>
    <col min="9994" max="9994" width="9.140625" style="1"/>
    <col min="9995" max="9995" width="11.5703125" style="1" customWidth="1"/>
    <col min="9996" max="10240" width="9.140625" style="1"/>
    <col min="10241" max="10241" width="12.42578125" style="1" customWidth="1"/>
    <col min="10242" max="10242" width="14" style="1" customWidth="1"/>
    <col min="10243" max="10243" width="9" style="1" customWidth="1"/>
    <col min="10244" max="10244" width="9.140625" style="1"/>
    <col min="10245" max="10245" width="6.85546875" style="1" customWidth="1"/>
    <col min="10246" max="10246" width="8" style="1" customWidth="1"/>
    <col min="10247" max="10247" width="5.85546875" style="1" customWidth="1"/>
    <col min="10248" max="10248" width="5.28515625" style="1" customWidth="1"/>
    <col min="10249" max="10249" width="18.85546875" style="1" customWidth="1"/>
    <col min="10250" max="10250" width="9.140625" style="1"/>
    <col min="10251" max="10251" width="11.5703125" style="1" customWidth="1"/>
    <col min="10252" max="10496" width="9.140625" style="1"/>
    <col min="10497" max="10497" width="12.42578125" style="1" customWidth="1"/>
    <col min="10498" max="10498" width="14" style="1" customWidth="1"/>
    <col min="10499" max="10499" width="9" style="1" customWidth="1"/>
    <col min="10500" max="10500" width="9.140625" style="1"/>
    <col min="10501" max="10501" width="6.85546875" style="1" customWidth="1"/>
    <col min="10502" max="10502" width="8" style="1" customWidth="1"/>
    <col min="10503" max="10503" width="5.85546875" style="1" customWidth="1"/>
    <col min="10504" max="10504" width="5.28515625" style="1" customWidth="1"/>
    <col min="10505" max="10505" width="18.85546875" style="1" customWidth="1"/>
    <col min="10506" max="10506" width="9.140625" style="1"/>
    <col min="10507" max="10507" width="11.5703125" style="1" customWidth="1"/>
    <col min="10508" max="10752" width="9.140625" style="1"/>
    <col min="10753" max="10753" width="12.42578125" style="1" customWidth="1"/>
    <col min="10754" max="10754" width="14" style="1" customWidth="1"/>
    <col min="10755" max="10755" width="9" style="1" customWidth="1"/>
    <col min="10756" max="10756" width="9.140625" style="1"/>
    <col min="10757" max="10757" width="6.85546875" style="1" customWidth="1"/>
    <col min="10758" max="10758" width="8" style="1" customWidth="1"/>
    <col min="10759" max="10759" width="5.85546875" style="1" customWidth="1"/>
    <col min="10760" max="10760" width="5.28515625" style="1" customWidth="1"/>
    <col min="10761" max="10761" width="18.85546875" style="1" customWidth="1"/>
    <col min="10762" max="10762" width="9.140625" style="1"/>
    <col min="10763" max="10763" width="11.5703125" style="1" customWidth="1"/>
    <col min="10764" max="11008" width="9.140625" style="1"/>
    <col min="11009" max="11009" width="12.42578125" style="1" customWidth="1"/>
    <col min="11010" max="11010" width="14" style="1" customWidth="1"/>
    <col min="11011" max="11011" width="9" style="1" customWidth="1"/>
    <col min="11012" max="11012" width="9.140625" style="1"/>
    <col min="11013" max="11013" width="6.85546875" style="1" customWidth="1"/>
    <col min="11014" max="11014" width="8" style="1" customWidth="1"/>
    <col min="11015" max="11015" width="5.85546875" style="1" customWidth="1"/>
    <col min="11016" max="11016" width="5.28515625" style="1" customWidth="1"/>
    <col min="11017" max="11017" width="18.85546875" style="1" customWidth="1"/>
    <col min="11018" max="11018" width="9.140625" style="1"/>
    <col min="11019" max="11019" width="11.5703125" style="1" customWidth="1"/>
    <col min="11020" max="11264" width="9.140625" style="1"/>
    <col min="11265" max="11265" width="12.42578125" style="1" customWidth="1"/>
    <col min="11266" max="11266" width="14" style="1" customWidth="1"/>
    <col min="11267" max="11267" width="9" style="1" customWidth="1"/>
    <col min="11268" max="11268" width="9.140625" style="1"/>
    <col min="11269" max="11269" width="6.85546875" style="1" customWidth="1"/>
    <col min="11270" max="11270" width="8" style="1" customWidth="1"/>
    <col min="11271" max="11271" width="5.85546875" style="1" customWidth="1"/>
    <col min="11272" max="11272" width="5.28515625" style="1" customWidth="1"/>
    <col min="11273" max="11273" width="18.85546875" style="1" customWidth="1"/>
    <col min="11274" max="11274" width="9.140625" style="1"/>
    <col min="11275" max="11275" width="11.5703125" style="1" customWidth="1"/>
    <col min="11276" max="11520" width="9.140625" style="1"/>
    <col min="11521" max="11521" width="12.42578125" style="1" customWidth="1"/>
    <col min="11522" max="11522" width="14" style="1" customWidth="1"/>
    <col min="11523" max="11523" width="9" style="1" customWidth="1"/>
    <col min="11524" max="11524" width="9.140625" style="1"/>
    <col min="11525" max="11525" width="6.85546875" style="1" customWidth="1"/>
    <col min="11526" max="11526" width="8" style="1" customWidth="1"/>
    <col min="11527" max="11527" width="5.85546875" style="1" customWidth="1"/>
    <col min="11528" max="11528" width="5.28515625" style="1" customWidth="1"/>
    <col min="11529" max="11529" width="18.85546875" style="1" customWidth="1"/>
    <col min="11530" max="11530" width="9.140625" style="1"/>
    <col min="11531" max="11531" width="11.5703125" style="1" customWidth="1"/>
    <col min="11532" max="11776" width="9.140625" style="1"/>
    <col min="11777" max="11777" width="12.42578125" style="1" customWidth="1"/>
    <col min="11778" max="11778" width="14" style="1" customWidth="1"/>
    <col min="11779" max="11779" width="9" style="1" customWidth="1"/>
    <col min="11780" max="11780" width="9.140625" style="1"/>
    <col min="11781" max="11781" width="6.85546875" style="1" customWidth="1"/>
    <col min="11782" max="11782" width="8" style="1" customWidth="1"/>
    <col min="11783" max="11783" width="5.85546875" style="1" customWidth="1"/>
    <col min="11784" max="11784" width="5.28515625" style="1" customWidth="1"/>
    <col min="11785" max="11785" width="18.85546875" style="1" customWidth="1"/>
    <col min="11786" max="11786" width="9.140625" style="1"/>
    <col min="11787" max="11787" width="11.5703125" style="1" customWidth="1"/>
    <col min="11788" max="12032" width="9.140625" style="1"/>
    <col min="12033" max="12033" width="12.42578125" style="1" customWidth="1"/>
    <col min="12034" max="12034" width="14" style="1" customWidth="1"/>
    <col min="12035" max="12035" width="9" style="1" customWidth="1"/>
    <col min="12036" max="12036" width="9.140625" style="1"/>
    <col min="12037" max="12037" width="6.85546875" style="1" customWidth="1"/>
    <col min="12038" max="12038" width="8" style="1" customWidth="1"/>
    <col min="12039" max="12039" width="5.85546875" style="1" customWidth="1"/>
    <col min="12040" max="12040" width="5.28515625" style="1" customWidth="1"/>
    <col min="12041" max="12041" width="18.85546875" style="1" customWidth="1"/>
    <col min="12042" max="12042" width="9.140625" style="1"/>
    <col min="12043" max="12043" width="11.5703125" style="1" customWidth="1"/>
    <col min="12044" max="12288" width="9.140625" style="1"/>
    <col min="12289" max="12289" width="12.42578125" style="1" customWidth="1"/>
    <col min="12290" max="12290" width="14" style="1" customWidth="1"/>
    <col min="12291" max="12291" width="9" style="1" customWidth="1"/>
    <col min="12292" max="12292" width="9.140625" style="1"/>
    <col min="12293" max="12293" width="6.85546875" style="1" customWidth="1"/>
    <col min="12294" max="12294" width="8" style="1" customWidth="1"/>
    <col min="12295" max="12295" width="5.85546875" style="1" customWidth="1"/>
    <col min="12296" max="12296" width="5.28515625" style="1" customWidth="1"/>
    <col min="12297" max="12297" width="18.85546875" style="1" customWidth="1"/>
    <col min="12298" max="12298" width="9.140625" style="1"/>
    <col min="12299" max="12299" width="11.5703125" style="1" customWidth="1"/>
    <col min="12300" max="12544" width="9.140625" style="1"/>
    <col min="12545" max="12545" width="12.42578125" style="1" customWidth="1"/>
    <col min="12546" max="12546" width="14" style="1" customWidth="1"/>
    <col min="12547" max="12547" width="9" style="1" customWidth="1"/>
    <col min="12548" max="12548" width="9.140625" style="1"/>
    <col min="12549" max="12549" width="6.85546875" style="1" customWidth="1"/>
    <col min="12550" max="12550" width="8" style="1" customWidth="1"/>
    <col min="12551" max="12551" width="5.85546875" style="1" customWidth="1"/>
    <col min="12552" max="12552" width="5.28515625" style="1" customWidth="1"/>
    <col min="12553" max="12553" width="18.85546875" style="1" customWidth="1"/>
    <col min="12554" max="12554" width="9.140625" style="1"/>
    <col min="12555" max="12555" width="11.5703125" style="1" customWidth="1"/>
    <col min="12556" max="12800" width="9.140625" style="1"/>
    <col min="12801" max="12801" width="12.42578125" style="1" customWidth="1"/>
    <col min="12802" max="12802" width="14" style="1" customWidth="1"/>
    <col min="12803" max="12803" width="9" style="1" customWidth="1"/>
    <col min="12804" max="12804" width="9.140625" style="1"/>
    <col min="12805" max="12805" width="6.85546875" style="1" customWidth="1"/>
    <col min="12806" max="12806" width="8" style="1" customWidth="1"/>
    <col min="12807" max="12807" width="5.85546875" style="1" customWidth="1"/>
    <col min="12808" max="12808" width="5.28515625" style="1" customWidth="1"/>
    <col min="12809" max="12809" width="18.85546875" style="1" customWidth="1"/>
    <col min="12810" max="12810" width="9.140625" style="1"/>
    <col min="12811" max="12811" width="11.5703125" style="1" customWidth="1"/>
    <col min="12812" max="13056" width="9.140625" style="1"/>
    <col min="13057" max="13057" width="12.42578125" style="1" customWidth="1"/>
    <col min="13058" max="13058" width="14" style="1" customWidth="1"/>
    <col min="13059" max="13059" width="9" style="1" customWidth="1"/>
    <col min="13060" max="13060" width="9.140625" style="1"/>
    <col min="13061" max="13061" width="6.85546875" style="1" customWidth="1"/>
    <col min="13062" max="13062" width="8" style="1" customWidth="1"/>
    <col min="13063" max="13063" width="5.85546875" style="1" customWidth="1"/>
    <col min="13064" max="13064" width="5.28515625" style="1" customWidth="1"/>
    <col min="13065" max="13065" width="18.85546875" style="1" customWidth="1"/>
    <col min="13066" max="13066" width="9.140625" style="1"/>
    <col min="13067" max="13067" width="11.5703125" style="1" customWidth="1"/>
    <col min="13068" max="13312" width="9.140625" style="1"/>
    <col min="13313" max="13313" width="12.42578125" style="1" customWidth="1"/>
    <col min="13314" max="13314" width="14" style="1" customWidth="1"/>
    <col min="13315" max="13315" width="9" style="1" customWidth="1"/>
    <col min="13316" max="13316" width="9.140625" style="1"/>
    <col min="13317" max="13317" width="6.85546875" style="1" customWidth="1"/>
    <col min="13318" max="13318" width="8" style="1" customWidth="1"/>
    <col min="13319" max="13319" width="5.85546875" style="1" customWidth="1"/>
    <col min="13320" max="13320" width="5.28515625" style="1" customWidth="1"/>
    <col min="13321" max="13321" width="18.85546875" style="1" customWidth="1"/>
    <col min="13322" max="13322" width="9.140625" style="1"/>
    <col min="13323" max="13323" width="11.5703125" style="1" customWidth="1"/>
    <col min="13324" max="13568" width="9.140625" style="1"/>
    <col min="13569" max="13569" width="12.42578125" style="1" customWidth="1"/>
    <col min="13570" max="13570" width="14" style="1" customWidth="1"/>
    <col min="13571" max="13571" width="9" style="1" customWidth="1"/>
    <col min="13572" max="13572" width="9.140625" style="1"/>
    <col min="13573" max="13573" width="6.85546875" style="1" customWidth="1"/>
    <col min="13574" max="13574" width="8" style="1" customWidth="1"/>
    <col min="13575" max="13575" width="5.85546875" style="1" customWidth="1"/>
    <col min="13576" max="13576" width="5.28515625" style="1" customWidth="1"/>
    <col min="13577" max="13577" width="18.85546875" style="1" customWidth="1"/>
    <col min="13578" max="13578" width="9.140625" style="1"/>
    <col min="13579" max="13579" width="11.5703125" style="1" customWidth="1"/>
    <col min="13580" max="13824" width="9.140625" style="1"/>
    <col min="13825" max="13825" width="12.42578125" style="1" customWidth="1"/>
    <col min="13826" max="13826" width="14" style="1" customWidth="1"/>
    <col min="13827" max="13827" width="9" style="1" customWidth="1"/>
    <col min="13828" max="13828" width="9.140625" style="1"/>
    <col min="13829" max="13829" width="6.85546875" style="1" customWidth="1"/>
    <col min="13830" max="13830" width="8" style="1" customWidth="1"/>
    <col min="13831" max="13831" width="5.85546875" style="1" customWidth="1"/>
    <col min="13832" max="13832" width="5.28515625" style="1" customWidth="1"/>
    <col min="13833" max="13833" width="18.85546875" style="1" customWidth="1"/>
    <col min="13834" max="13834" width="9.140625" style="1"/>
    <col min="13835" max="13835" width="11.5703125" style="1" customWidth="1"/>
    <col min="13836" max="14080" width="9.140625" style="1"/>
    <col min="14081" max="14081" width="12.42578125" style="1" customWidth="1"/>
    <col min="14082" max="14082" width="14" style="1" customWidth="1"/>
    <col min="14083" max="14083" width="9" style="1" customWidth="1"/>
    <col min="14084" max="14084" width="9.140625" style="1"/>
    <col min="14085" max="14085" width="6.85546875" style="1" customWidth="1"/>
    <col min="14086" max="14086" width="8" style="1" customWidth="1"/>
    <col min="14087" max="14087" width="5.85546875" style="1" customWidth="1"/>
    <col min="14088" max="14088" width="5.28515625" style="1" customWidth="1"/>
    <col min="14089" max="14089" width="18.85546875" style="1" customWidth="1"/>
    <col min="14090" max="14090" width="9.140625" style="1"/>
    <col min="14091" max="14091" width="11.5703125" style="1" customWidth="1"/>
    <col min="14092" max="14336" width="9.140625" style="1"/>
    <col min="14337" max="14337" width="12.42578125" style="1" customWidth="1"/>
    <col min="14338" max="14338" width="14" style="1" customWidth="1"/>
    <col min="14339" max="14339" width="9" style="1" customWidth="1"/>
    <col min="14340" max="14340" width="9.140625" style="1"/>
    <col min="14341" max="14341" width="6.85546875" style="1" customWidth="1"/>
    <col min="14342" max="14342" width="8" style="1" customWidth="1"/>
    <col min="14343" max="14343" width="5.85546875" style="1" customWidth="1"/>
    <col min="14344" max="14344" width="5.28515625" style="1" customWidth="1"/>
    <col min="14345" max="14345" width="18.85546875" style="1" customWidth="1"/>
    <col min="14346" max="14346" width="9.140625" style="1"/>
    <col min="14347" max="14347" width="11.5703125" style="1" customWidth="1"/>
    <col min="14348" max="14592" width="9.140625" style="1"/>
    <col min="14593" max="14593" width="12.42578125" style="1" customWidth="1"/>
    <col min="14594" max="14594" width="14" style="1" customWidth="1"/>
    <col min="14595" max="14595" width="9" style="1" customWidth="1"/>
    <col min="14596" max="14596" width="9.140625" style="1"/>
    <col min="14597" max="14597" width="6.85546875" style="1" customWidth="1"/>
    <col min="14598" max="14598" width="8" style="1" customWidth="1"/>
    <col min="14599" max="14599" width="5.85546875" style="1" customWidth="1"/>
    <col min="14600" max="14600" width="5.28515625" style="1" customWidth="1"/>
    <col min="14601" max="14601" width="18.85546875" style="1" customWidth="1"/>
    <col min="14602" max="14602" width="9.140625" style="1"/>
    <col min="14603" max="14603" width="11.5703125" style="1" customWidth="1"/>
    <col min="14604" max="14848" width="9.140625" style="1"/>
    <col min="14849" max="14849" width="12.42578125" style="1" customWidth="1"/>
    <col min="14850" max="14850" width="14" style="1" customWidth="1"/>
    <col min="14851" max="14851" width="9" style="1" customWidth="1"/>
    <col min="14852" max="14852" width="9.140625" style="1"/>
    <col min="14853" max="14853" width="6.85546875" style="1" customWidth="1"/>
    <col min="14854" max="14854" width="8" style="1" customWidth="1"/>
    <col min="14855" max="14855" width="5.85546875" style="1" customWidth="1"/>
    <col min="14856" max="14856" width="5.28515625" style="1" customWidth="1"/>
    <col min="14857" max="14857" width="18.85546875" style="1" customWidth="1"/>
    <col min="14858" max="14858" width="9.140625" style="1"/>
    <col min="14859" max="14859" width="11.5703125" style="1" customWidth="1"/>
    <col min="14860" max="15104" width="9.140625" style="1"/>
    <col min="15105" max="15105" width="12.42578125" style="1" customWidth="1"/>
    <col min="15106" max="15106" width="14" style="1" customWidth="1"/>
    <col min="15107" max="15107" width="9" style="1" customWidth="1"/>
    <col min="15108" max="15108" width="9.140625" style="1"/>
    <col min="15109" max="15109" width="6.85546875" style="1" customWidth="1"/>
    <col min="15110" max="15110" width="8" style="1" customWidth="1"/>
    <col min="15111" max="15111" width="5.85546875" style="1" customWidth="1"/>
    <col min="15112" max="15112" width="5.28515625" style="1" customWidth="1"/>
    <col min="15113" max="15113" width="18.85546875" style="1" customWidth="1"/>
    <col min="15114" max="15114" width="9.140625" style="1"/>
    <col min="15115" max="15115" width="11.5703125" style="1" customWidth="1"/>
    <col min="15116" max="15360" width="9.140625" style="1"/>
    <col min="15361" max="15361" width="12.42578125" style="1" customWidth="1"/>
    <col min="15362" max="15362" width="14" style="1" customWidth="1"/>
    <col min="15363" max="15363" width="9" style="1" customWidth="1"/>
    <col min="15364" max="15364" width="9.140625" style="1"/>
    <col min="15365" max="15365" width="6.85546875" style="1" customWidth="1"/>
    <col min="15366" max="15366" width="8" style="1" customWidth="1"/>
    <col min="15367" max="15367" width="5.85546875" style="1" customWidth="1"/>
    <col min="15368" max="15368" width="5.28515625" style="1" customWidth="1"/>
    <col min="15369" max="15369" width="18.85546875" style="1" customWidth="1"/>
    <col min="15370" max="15370" width="9.140625" style="1"/>
    <col min="15371" max="15371" width="11.5703125" style="1" customWidth="1"/>
    <col min="15372" max="15616" width="9.140625" style="1"/>
    <col min="15617" max="15617" width="12.42578125" style="1" customWidth="1"/>
    <col min="15618" max="15618" width="14" style="1" customWidth="1"/>
    <col min="15619" max="15619" width="9" style="1" customWidth="1"/>
    <col min="15620" max="15620" width="9.140625" style="1"/>
    <col min="15621" max="15621" width="6.85546875" style="1" customWidth="1"/>
    <col min="15622" max="15622" width="8" style="1" customWidth="1"/>
    <col min="15623" max="15623" width="5.85546875" style="1" customWidth="1"/>
    <col min="15624" max="15624" width="5.28515625" style="1" customWidth="1"/>
    <col min="15625" max="15625" width="18.85546875" style="1" customWidth="1"/>
    <col min="15626" max="15626" width="9.140625" style="1"/>
    <col min="15627" max="15627" width="11.5703125" style="1" customWidth="1"/>
    <col min="15628" max="15872" width="9.140625" style="1"/>
    <col min="15873" max="15873" width="12.42578125" style="1" customWidth="1"/>
    <col min="15874" max="15874" width="14" style="1" customWidth="1"/>
    <col min="15875" max="15875" width="9" style="1" customWidth="1"/>
    <col min="15876" max="15876" width="9.140625" style="1"/>
    <col min="15877" max="15877" width="6.85546875" style="1" customWidth="1"/>
    <col min="15878" max="15878" width="8" style="1" customWidth="1"/>
    <col min="15879" max="15879" width="5.85546875" style="1" customWidth="1"/>
    <col min="15880" max="15880" width="5.28515625" style="1" customWidth="1"/>
    <col min="15881" max="15881" width="18.85546875" style="1" customWidth="1"/>
    <col min="15882" max="15882" width="9.140625" style="1"/>
    <col min="15883" max="15883" width="11.5703125" style="1" customWidth="1"/>
    <col min="15884" max="16128" width="9.140625" style="1"/>
    <col min="16129" max="16129" width="12.42578125" style="1" customWidth="1"/>
    <col min="16130" max="16130" width="14" style="1" customWidth="1"/>
    <col min="16131" max="16131" width="9" style="1" customWidth="1"/>
    <col min="16132" max="16132" width="9.140625" style="1"/>
    <col min="16133" max="16133" width="6.85546875" style="1" customWidth="1"/>
    <col min="16134" max="16134" width="8" style="1" customWidth="1"/>
    <col min="16135" max="16135" width="5.85546875" style="1" customWidth="1"/>
    <col min="16136" max="16136" width="5.28515625" style="1" customWidth="1"/>
    <col min="16137" max="16137" width="18.85546875" style="1" customWidth="1"/>
    <col min="16138" max="16138" width="9.140625" style="1"/>
    <col min="16139" max="16139" width="11.5703125" style="1" customWidth="1"/>
    <col min="16140" max="16384" width="9.140625" style="1"/>
  </cols>
  <sheetData>
    <row r="1" spans="1:9">
      <c r="A1" s="3" t="s">
        <v>43</v>
      </c>
      <c r="B1" s="51" t="str">
        <f>'1. stran'!B6</f>
        <v>DOM UPOKOJENCEV POLZELA</v>
      </c>
      <c r="C1" s="52"/>
      <c r="D1" s="52"/>
      <c r="E1" s="52"/>
      <c r="F1" s="52"/>
      <c r="G1" s="52"/>
      <c r="H1" s="52"/>
      <c r="I1" s="53"/>
    </row>
    <row r="2" spans="1:9">
      <c r="A2" s="6"/>
      <c r="B2" s="27" t="str">
        <f>'1. stran'!B7</f>
        <v>Pot v Šenek 7</v>
      </c>
      <c r="I2" s="54"/>
    </row>
    <row r="3" spans="1:9">
      <c r="A3" s="9"/>
      <c r="B3" s="55" t="str">
        <f>'1. stran'!B8</f>
        <v>3313 POLZELA</v>
      </c>
      <c r="C3" s="17"/>
      <c r="D3" s="17"/>
      <c r="E3" s="17"/>
      <c r="F3" s="17"/>
      <c r="G3" s="17"/>
      <c r="H3" s="17"/>
      <c r="I3" s="56"/>
    </row>
    <row r="4" spans="1:9" ht="9" customHeight="1">
      <c r="B4" s="27"/>
    </row>
    <row r="5" spans="1:9" s="59" customFormat="1" ht="36" customHeight="1">
      <c r="A5" s="58" t="s">
        <v>5</v>
      </c>
      <c r="B5" s="1171" t="str">
        <f>'1. stran'!B11:E11</f>
        <v>RUŠITEV IN NOVOGRADNJA PRIZIDKA K DOMU UPOKOJENCEV POLZELA</v>
      </c>
      <c r="C5" s="1171"/>
      <c r="D5" s="1171"/>
      <c r="E5" s="1171"/>
      <c r="F5" s="1171"/>
      <c r="G5" s="1171"/>
      <c r="H5" s="1171"/>
      <c r="I5" s="1172"/>
    </row>
    <row r="6" spans="1:9" ht="11.25" customHeight="1">
      <c r="B6" s="27"/>
    </row>
    <row r="7" spans="1:9">
      <c r="A7" s="15" t="s">
        <v>7</v>
      </c>
      <c r="B7" s="60" t="str">
        <f>'1. stran'!B14:E14</f>
        <v>Rušitev in novogradnja-prizidava</v>
      </c>
      <c r="C7" s="36"/>
      <c r="D7" s="36"/>
      <c r="E7" s="36"/>
      <c r="F7" s="36"/>
      <c r="G7" s="36"/>
      <c r="H7" s="36"/>
      <c r="I7" s="61"/>
    </row>
    <row r="8" spans="1:9" ht="8.25" customHeight="1"/>
    <row r="9" spans="1:9" ht="6.75" customHeight="1"/>
    <row r="10" spans="1:9" ht="20.25">
      <c r="B10" s="62" t="s">
        <v>44</v>
      </c>
      <c r="C10" s="63"/>
      <c r="D10" s="63"/>
      <c r="E10" s="63"/>
      <c r="F10" s="63"/>
      <c r="G10" s="63"/>
      <c r="H10" s="63"/>
      <c r="I10" s="64"/>
    </row>
    <row r="12" spans="1:9">
      <c r="A12" s="65" t="s">
        <v>45</v>
      </c>
      <c r="B12" s="66" t="s">
        <v>46</v>
      </c>
      <c r="C12" s="63"/>
      <c r="D12" s="63"/>
      <c r="E12" s="63"/>
      <c r="F12" s="63"/>
      <c r="G12" s="63"/>
      <c r="H12" s="63"/>
      <c r="I12" s="64"/>
    </row>
    <row r="13" spans="1:9" ht="4.5" customHeight="1">
      <c r="A13" s="65"/>
      <c r="B13" s="27"/>
    </row>
    <row r="14" spans="1:9">
      <c r="A14" s="67" t="s">
        <v>47</v>
      </c>
      <c r="B14" s="1" t="str">
        <f>'A|Pripravljalna d.'!B4</f>
        <v>PRIPRAVLJALNA DELA</v>
      </c>
      <c r="I14" s="57">
        <f>'A|Pripravljalna d.'!F38</f>
        <v>0</v>
      </c>
    </row>
    <row r="15" spans="1:9">
      <c r="A15" s="67" t="s">
        <v>48</v>
      </c>
      <c r="B15" s="1" t="str">
        <f>'A|Zemeljska d.'!B1</f>
        <v>ZEMELJSKA DELA</v>
      </c>
      <c r="I15" s="57">
        <f>'A|Zemeljska d.'!F38</f>
        <v>0</v>
      </c>
    </row>
    <row r="16" spans="1:9">
      <c r="A16" s="67" t="s">
        <v>49</v>
      </c>
      <c r="B16" s="1" t="str">
        <f>'A|Betonska d.'!B1</f>
        <v>BETONSKA DELA</v>
      </c>
      <c r="I16" s="57">
        <f>'A|Betonska d.'!F91</f>
        <v>0</v>
      </c>
    </row>
    <row r="17" spans="1:9">
      <c r="A17" s="67" t="s">
        <v>50</v>
      </c>
      <c r="B17" s="1" t="str">
        <f>'A|Opaž-tesarska d.'!B1</f>
        <v>TESARSKA DELA - OPAŽ</v>
      </c>
      <c r="I17" s="57">
        <f>'A|Opaž-tesarska d.'!F56</f>
        <v>0</v>
      </c>
    </row>
    <row r="18" spans="1:9">
      <c r="A18" s="67" t="s">
        <v>51</v>
      </c>
      <c r="B18" s="1" t="str">
        <f>'A|Zidarska d.'!B1</f>
        <v>ZIDARSKA DELA</v>
      </c>
      <c r="I18" s="57">
        <f>'A|Zidarska d.'!F87</f>
        <v>0</v>
      </c>
    </row>
    <row r="19" spans="1:9">
      <c r="A19" s="67" t="s">
        <v>52</v>
      </c>
      <c r="B19" s="1" t="str">
        <f>'A|Fasada'!B1</f>
        <v>FASADERSKA DELA</v>
      </c>
      <c r="I19" s="57">
        <f>'A|Fasada'!F120</f>
        <v>0</v>
      </c>
    </row>
    <row r="20" spans="1:9">
      <c r="A20" s="67" t="s">
        <v>53</v>
      </c>
      <c r="B20" s="1" t="str">
        <f>'A|Rušitvena d.'!B1</f>
        <v>RUŠITVENA DELA</v>
      </c>
      <c r="I20" s="57">
        <f>'A|Rušitvena d.'!F115</f>
        <v>0</v>
      </c>
    </row>
    <row r="21" spans="1:9" ht="20.100000000000001" customHeight="1">
      <c r="A21" s="67"/>
      <c r="B21" s="66" t="s">
        <v>54</v>
      </c>
      <c r="C21" s="68"/>
      <c r="D21" s="68"/>
      <c r="E21" s="68"/>
      <c r="F21" s="68"/>
      <c r="G21" s="68"/>
      <c r="H21" s="68"/>
      <c r="I21" s="69">
        <f>SUM(I14:I20)</f>
        <v>0</v>
      </c>
    </row>
    <row r="22" spans="1:9">
      <c r="A22" s="67"/>
    </row>
    <row r="23" spans="1:9">
      <c r="A23" s="65" t="s">
        <v>55</v>
      </c>
      <c r="B23" s="66" t="s">
        <v>56</v>
      </c>
      <c r="C23" s="63"/>
      <c r="D23" s="63"/>
      <c r="E23" s="63"/>
      <c r="F23" s="63"/>
      <c r="G23" s="63"/>
      <c r="H23" s="63"/>
      <c r="I23" s="64"/>
    </row>
    <row r="24" spans="1:9" ht="5.25" customHeight="1">
      <c r="A24" s="65"/>
      <c r="B24" s="27"/>
    </row>
    <row r="25" spans="1:9">
      <c r="A25" s="67" t="s">
        <v>57</v>
      </c>
      <c r="B25" s="1" t="str">
        <f>'B|Krovsko kleparska d.'!B4</f>
        <v>KROVSKO - KLEPARSKA DELA</v>
      </c>
      <c r="I25" s="57">
        <f>'B|Krovsko kleparska d.'!F131</f>
        <v>0</v>
      </c>
    </row>
    <row r="26" spans="1:9">
      <c r="A26" s="67" t="s">
        <v>58</v>
      </c>
      <c r="B26" s="1" t="str">
        <f>'B|Ključavničarska d.'!B1</f>
        <v>KLJUČAVNIČARSKA DELA</v>
      </c>
      <c r="I26" s="57">
        <f>'B|Ključavničarska d.'!F30</f>
        <v>0</v>
      </c>
    </row>
    <row r="27" spans="1:9">
      <c r="A27" s="67" t="s">
        <v>59</v>
      </c>
      <c r="B27" s="1" t="str">
        <f>'B|Mizarska d.'!B1</f>
        <v>MIZARSKA DELA</v>
      </c>
      <c r="I27" s="1335">
        <f>'B|Mizarska d.'!F99</f>
        <v>0</v>
      </c>
    </row>
    <row r="28" spans="1:9">
      <c r="A28" s="67" t="s">
        <v>60</v>
      </c>
      <c r="B28" s="1" t="str">
        <f>'B|Stavbno pohi.'!B1</f>
        <v>STAVBNO POHIŠTVO</v>
      </c>
      <c r="I28" s="57">
        <f>'B|Stavbno pohi.'!F265</f>
        <v>0</v>
      </c>
    </row>
    <row r="29" spans="1:9">
      <c r="A29" s="67" t="s">
        <v>61</v>
      </c>
      <c r="B29" s="1" t="str">
        <f>'B|Estrih'!B1</f>
        <v>ESTRIH</v>
      </c>
      <c r="I29" s="57">
        <f>'B|Estrih'!F45</f>
        <v>0</v>
      </c>
    </row>
    <row r="30" spans="1:9">
      <c r="A30" s="67" t="s">
        <v>62</v>
      </c>
      <c r="B30" s="1" t="str">
        <f>'B|Tlakarska d.'!B1</f>
        <v>TLAKARSKA DELA</v>
      </c>
      <c r="I30" s="57">
        <f>'B|Tlakarska d.'!F19</f>
        <v>0</v>
      </c>
    </row>
    <row r="31" spans="1:9">
      <c r="A31" s="67" t="s">
        <v>63</v>
      </c>
      <c r="B31" s="1" t="str">
        <f>'B|Keramičarska d.'!B1</f>
        <v>KERAMIČARSKA DELA</v>
      </c>
      <c r="I31" s="57">
        <f>'B|Keramičarska d.'!F33</f>
        <v>0</v>
      </c>
    </row>
    <row r="32" spans="1:9">
      <c r="A32" s="67" t="s">
        <v>64</v>
      </c>
      <c r="B32" s="1" t="str">
        <f>'B|Slikopleskarska d.'!B1</f>
        <v>SLIKOPLESKARSKA DELA</v>
      </c>
      <c r="I32" s="57">
        <f>'B|Slikopleskarska d.'!F31</f>
        <v>0</v>
      </c>
    </row>
    <row r="33" spans="1:9">
      <c r="A33" s="67" t="s">
        <v>65</v>
      </c>
      <c r="B33" s="1" t="str">
        <f>'B|Montažerska d. '!B1</f>
        <v>MONTAŽERSKA DELA</v>
      </c>
      <c r="I33" s="57">
        <f>'B|Montažerska d. '!F37</f>
        <v>0</v>
      </c>
    </row>
    <row r="34" spans="1:9">
      <c r="A34" s="67" t="s">
        <v>66</v>
      </c>
      <c r="B34" s="1" t="s">
        <v>67</v>
      </c>
      <c r="I34" s="57">
        <f>'B|Dvigalo'!F46</f>
        <v>0</v>
      </c>
    </row>
    <row r="35" spans="1:9">
      <c r="A35" s="67" t="s">
        <v>68</v>
      </c>
      <c r="B35" s="1" t="s">
        <v>69</v>
      </c>
      <c r="I35" s="57">
        <f>'B|Razna d.'!F46</f>
        <v>0</v>
      </c>
    </row>
    <row r="36" spans="1:9" s="27" customFormat="1" ht="20.100000000000001" customHeight="1">
      <c r="B36" s="66" t="s">
        <v>70</v>
      </c>
      <c r="C36" s="68"/>
      <c r="D36" s="68"/>
      <c r="E36" s="68"/>
      <c r="F36" s="68"/>
      <c r="G36" s="68"/>
      <c r="H36" s="68"/>
      <c r="I36" s="69">
        <f>SUM(I25:I35)</f>
        <v>0</v>
      </c>
    </row>
    <row r="37" spans="1:9">
      <c r="A37" s="67"/>
    </row>
    <row r="38" spans="1:9" ht="19.5" customHeight="1" thickBot="1">
      <c r="B38" s="14"/>
      <c r="C38" s="14"/>
      <c r="D38" s="14"/>
      <c r="E38" s="14"/>
      <c r="F38" s="14"/>
      <c r="G38" s="14"/>
      <c r="H38" s="27"/>
      <c r="I38" s="70"/>
    </row>
    <row r="39" spans="1:9" s="21" customFormat="1" ht="20.100000000000001" customHeight="1" thickBot="1">
      <c r="B39" s="71" t="s">
        <v>71</v>
      </c>
      <c r="C39" s="1004"/>
      <c r="D39" s="1004"/>
      <c r="E39" s="1004"/>
      <c r="F39" s="1004"/>
      <c r="G39" s="1004"/>
      <c r="H39" s="1004"/>
      <c r="I39" s="1005">
        <f>I36+I21</f>
        <v>0</v>
      </c>
    </row>
  </sheetData>
  <sheetProtection selectLockedCells="1" selectUnlockedCells="1"/>
  <mergeCells count="1">
    <mergeCell ref="B5:I5"/>
  </mergeCells>
  <pageMargins left="0.90551181102362199" right="0.51181102362204722" top="0.74803149606299213" bottom="0.74803149606299213" header="0.31496062992125984" footer="0.31496062992125984"/>
  <pageSetup paperSize="9" scale="97"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B305-1573-43CA-96FD-E0FA71DDD119}">
  <sheetPr>
    <tabColor rgb="FF00B0F0"/>
  </sheetPr>
  <dimension ref="A1:I42"/>
  <sheetViews>
    <sheetView view="pageBreakPreview" zoomScaleNormal="100" zoomScaleSheetLayoutView="100" workbookViewId="0">
      <selection activeCell="F32" sqref="F32:F39"/>
    </sheetView>
  </sheetViews>
  <sheetFormatPr defaultColWidth="9.5703125" defaultRowHeight="12.75"/>
  <cols>
    <col min="1" max="1" width="4.7109375" style="423" customWidth="1"/>
    <col min="2" max="2" width="42.85546875" style="423" customWidth="1"/>
    <col min="3" max="3" width="10.5703125" style="423" customWidth="1"/>
    <col min="4" max="4" width="4.7109375" style="423" customWidth="1"/>
    <col min="5" max="5" width="5.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1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19.5" customHeight="1">
      <c r="A3" s="462"/>
      <c r="B3" s="461" t="s">
        <v>1682</v>
      </c>
      <c r="C3" s="434"/>
      <c r="D3" s="452"/>
      <c r="E3" s="451"/>
      <c r="F3" s="460"/>
      <c r="G3" s="451"/>
      <c r="H3" s="459"/>
    </row>
    <row r="4" spans="1:8" s="438" customFormat="1" ht="18" customHeight="1">
      <c r="A4" s="453"/>
      <c r="B4" s="1289" t="s">
        <v>1710</v>
      </c>
      <c r="C4" s="1290"/>
      <c r="D4" s="1290"/>
      <c r="E4" s="1290"/>
      <c r="F4" s="1290"/>
      <c r="G4" s="1290"/>
      <c r="H4" s="1290"/>
    </row>
    <row r="5" spans="1:8" s="438" customFormat="1" ht="15">
      <c r="A5" s="453"/>
      <c r="B5" s="1289" t="s">
        <v>1709</v>
      </c>
      <c r="C5" s="1290"/>
      <c r="D5" s="1290"/>
      <c r="E5" s="1290"/>
      <c r="F5" s="1290"/>
      <c r="G5" s="1290"/>
      <c r="H5" s="1290"/>
    </row>
    <row r="6" spans="1:8" s="438" customFormat="1" ht="15">
      <c r="A6" s="453"/>
      <c r="B6" s="458"/>
      <c r="C6" s="457"/>
      <c r="D6" s="457"/>
      <c r="E6" s="457"/>
      <c r="F6" s="457"/>
      <c r="G6" s="457"/>
      <c r="H6" s="457"/>
    </row>
    <row r="7" spans="1:8" s="438" customFormat="1" ht="15">
      <c r="A7" s="453"/>
      <c r="B7" s="1291" t="s">
        <v>1708</v>
      </c>
      <c r="C7" s="1292"/>
      <c r="D7" s="1292"/>
      <c r="E7" s="1292"/>
      <c r="F7" s="1293"/>
      <c r="G7" s="1293"/>
      <c r="H7" s="1293"/>
    </row>
    <row r="8" spans="1:8" s="438" customFormat="1" ht="15">
      <c r="A8" s="453"/>
      <c r="B8" s="431"/>
      <c r="C8" s="434"/>
      <c r="D8" s="452"/>
      <c r="E8" s="451"/>
      <c r="F8" s="450"/>
      <c r="G8" s="450"/>
      <c r="H8" s="450"/>
    </row>
    <row r="9" spans="1:8" s="438" customFormat="1" ht="42.75">
      <c r="A9" s="453"/>
      <c r="B9" s="456" t="s">
        <v>1707</v>
      </c>
      <c r="C9" s="455"/>
      <c r="D9" s="452"/>
      <c r="E9" s="451"/>
      <c r="F9" s="450"/>
      <c r="G9" s="450"/>
      <c r="H9" s="454">
        <f>H42</f>
        <v>0</v>
      </c>
    </row>
    <row r="10" spans="1:8" s="438" customFormat="1" ht="15">
      <c r="A10" s="453"/>
      <c r="B10" s="431"/>
      <c r="C10" s="434"/>
      <c r="D10" s="452"/>
      <c r="E10" s="451"/>
      <c r="F10" s="450"/>
      <c r="G10" s="450"/>
      <c r="H10" s="450"/>
    </row>
    <row r="11" spans="1:8" s="438" customFormat="1" ht="15.75" thickBot="1">
      <c r="A11" s="453"/>
      <c r="B11" s="431" t="s">
        <v>3418</v>
      </c>
      <c r="C11" s="434"/>
      <c r="D11" s="452"/>
      <c r="E11" s="451"/>
      <c r="F11" s="450"/>
      <c r="G11" s="450"/>
      <c r="H11" s="449">
        <f>SUM(H9:H9)</f>
        <v>0</v>
      </c>
    </row>
    <row r="14" spans="1:8" ht="35.25" customHeight="1">
      <c r="B14" s="448" t="s">
        <v>1706</v>
      </c>
    </row>
    <row r="17" spans="1:9" ht="71.25">
      <c r="A17" s="445" t="s">
        <v>1705</v>
      </c>
      <c r="B17" s="444" t="s">
        <v>1704</v>
      </c>
    </row>
    <row r="18" spans="1:9" ht="14.25">
      <c r="A18" s="445"/>
      <c r="B18" s="444"/>
      <c r="D18" s="430" t="s">
        <v>81</v>
      </c>
      <c r="E18" s="429">
        <v>1</v>
      </c>
      <c r="F18" s="427"/>
      <c r="G18" s="428"/>
      <c r="H18" s="427">
        <f>E18*F18</f>
        <v>0</v>
      </c>
    </row>
    <row r="19" spans="1:9" ht="14.25">
      <c r="A19" s="445"/>
      <c r="B19" s="444"/>
    </row>
    <row r="20" spans="1:9" s="438" customFormat="1" ht="33.75" customHeight="1">
      <c r="A20" s="445" t="s">
        <v>1703</v>
      </c>
      <c r="B20" s="444" t="s">
        <v>1702</v>
      </c>
      <c r="C20" s="447"/>
      <c r="D20" s="441"/>
      <c r="E20" s="446"/>
      <c r="F20" s="439"/>
      <c r="G20" s="439"/>
      <c r="H20" s="439"/>
    </row>
    <row r="21" spans="1:9" s="438" customFormat="1" ht="75" customHeight="1">
      <c r="A21" s="445"/>
      <c r="B21" s="444" t="s">
        <v>1701</v>
      </c>
      <c r="C21" s="447"/>
      <c r="D21" s="441"/>
      <c r="E21" s="446"/>
      <c r="F21" s="439"/>
      <c r="G21" s="439"/>
      <c r="H21" s="439"/>
    </row>
    <row r="22" spans="1:9" s="438" customFormat="1" ht="14.25">
      <c r="A22" s="443"/>
      <c r="B22" s="444"/>
      <c r="C22" s="423"/>
      <c r="D22" s="430" t="s">
        <v>81</v>
      </c>
      <c r="E22" s="429">
        <v>1</v>
      </c>
      <c r="F22" s="427"/>
      <c r="G22" s="428"/>
      <c r="H22" s="427">
        <f>E22*F22</f>
        <v>0</v>
      </c>
    </row>
    <row r="23" spans="1:9" s="438" customFormat="1" ht="14.25">
      <c r="A23" s="443"/>
      <c r="B23" s="444"/>
      <c r="C23" s="423"/>
      <c r="D23" s="441"/>
      <c r="E23" s="440"/>
      <c r="F23" s="439"/>
      <c r="G23" s="439"/>
      <c r="H23" s="439"/>
    </row>
    <row r="24" spans="1:9" s="438" customFormat="1" ht="28.5">
      <c r="A24" s="445" t="s">
        <v>1700</v>
      </c>
      <c r="B24" s="444" t="s">
        <v>1699</v>
      </c>
      <c r="C24" s="423"/>
      <c r="D24" s="423"/>
      <c r="E24" s="424"/>
      <c r="F24" s="423"/>
      <c r="G24" s="423"/>
      <c r="H24" s="423"/>
    </row>
    <row r="25" spans="1:9" s="438" customFormat="1" ht="99.75">
      <c r="A25" s="445"/>
      <c r="B25" s="444" t="s">
        <v>1698</v>
      </c>
      <c r="C25" s="423"/>
      <c r="D25" s="423"/>
      <c r="E25" s="424"/>
      <c r="F25" s="423"/>
      <c r="G25" s="423"/>
      <c r="H25" s="423"/>
    </row>
    <row r="26" spans="1:9" s="438" customFormat="1" ht="14.25">
      <c r="A26" s="443"/>
      <c r="B26" s="444"/>
      <c r="C26" s="423"/>
      <c r="D26" s="430" t="s">
        <v>81</v>
      </c>
      <c r="E26" s="429">
        <v>1</v>
      </c>
      <c r="F26" s="427"/>
      <c r="G26" s="428"/>
      <c r="H26" s="427">
        <f>E26*F26</f>
        <v>0</v>
      </c>
    </row>
    <row r="27" spans="1:9" s="438" customFormat="1" ht="14.25">
      <c r="A27" s="443"/>
      <c r="B27" s="444"/>
      <c r="C27" s="423"/>
      <c r="D27" s="441"/>
      <c r="E27" s="440"/>
      <c r="F27" s="439"/>
      <c r="G27" s="439"/>
      <c r="H27" s="439"/>
    </row>
    <row r="28" spans="1:9" s="433" customFormat="1" ht="77.25" customHeight="1">
      <c r="A28" s="432" t="s">
        <v>1697</v>
      </c>
      <c r="B28" s="444" t="s">
        <v>1696</v>
      </c>
      <c r="C28" s="437"/>
      <c r="D28" s="430"/>
      <c r="E28" s="429"/>
      <c r="F28" s="436"/>
      <c r="G28" s="436"/>
      <c r="H28" s="436"/>
      <c r="I28" s="438"/>
    </row>
    <row r="29" spans="1:9" s="433" customFormat="1" ht="20.25" customHeight="1">
      <c r="A29" s="432"/>
      <c r="B29" s="435"/>
      <c r="C29" s="430" t="s">
        <v>1695</v>
      </c>
      <c r="D29" s="430" t="s">
        <v>209</v>
      </c>
      <c r="E29" s="429">
        <v>6700</v>
      </c>
      <c r="F29" s="427"/>
      <c r="G29" s="428"/>
      <c r="H29" s="427">
        <f>E29*F29</f>
        <v>0</v>
      </c>
      <c r="I29" s="438"/>
    </row>
    <row r="30" spans="1:9" s="438" customFormat="1" ht="14.25">
      <c r="A30" s="443"/>
      <c r="B30" s="442"/>
      <c r="C30" s="423"/>
      <c r="D30" s="441"/>
      <c r="E30" s="440"/>
      <c r="F30" s="439"/>
      <c r="G30" s="439"/>
      <c r="H30" s="439"/>
    </row>
    <row r="31" spans="1:9" s="438" customFormat="1" ht="62.25" customHeight="1">
      <c r="A31" s="443" t="s">
        <v>1694</v>
      </c>
      <c r="B31" s="431" t="s">
        <v>1693</v>
      </c>
      <c r="C31" s="423"/>
      <c r="D31" s="441"/>
      <c r="E31" s="440"/>
      <c r="F31" s="439"/>
      <c r="G31" s="439"/>
      <c r="H31" s="439"/>
    </row>
    <row r="32" spans="1:9" s="438" customFormat="1" ht="14.25">
      <c r="A32" s="443"/>
      <c r="B32" s="442"/>
      <c r="C32" s="430"/>
      <c r="D32" s="430" t="s">
        <v>81</v>
      </c>
      <c r="E32" s="429">
        <v>1</v>
      </c>
      <c r="F32" s="427"/>
      <c r="G32" s="428"/>
      <c r="H32" s="427">
        <f>E32*F32</f>
        <v>0</v>
      </c>
    </row>
    <row r="33" spans="1:9" s="438" customFormat="1" ht="14.25">
      <c r="A33" s="443"/>
      <c r="B33" s="442"/>
      <c r="C33" s="423"/>
      <c r="D33" s="441"/>
      <c r="E33" s="440"/>
      <c r="F33" s="439"/>
      <c r="G33" s="439"/>
      <c r="H33" s="439"/>
    </row>
    <row r="34" spans="1:9" s="433" customFormat="1" ht="30.75" customHeight="1">
      <c r="A34" s="432" t="s">
        <v>1692</v>
      </c>
      <c r="B34" s="431" t="s">
        <v>1691</v>
      </c>
      <c r="C34" s="437"/>
      <c r="D34" s="430"/>
      <c r="E34" s="429"/>
      <c r="F34" s="436"/>
      <c r="G34" s="436"/>
      <c r="H34" s="436"/>
      <c r="I34" s="434"/>
    </row>
    <row r="35" spans="1:9" s="433" customFormat="1" ht="14.25">
      <c r="A35" s="432"/>
      <c r="B35" s="431" t="s">
        <v>1690</v>
      </c>
      <c r="C35" s="437"/>
      <c r="D35" s="430"/>
      <c r="E35" s="429"/>
      <c r="F35" s="436"/>
      <c r="G35" s="436"/>
      <c r="H35" s="436"/>
      <c r="I35" s="434"/>
    </row>
    <row r="36" spans="1:9" s="433" customFormat="1" ht="15.75">
      <c r="A36" s="432"/>
      <c r="B36" s="435"/>
      <c r="C36" s="430" t="s">
        <v>1687</v>
      </c>
      <c r="D36" s="430" t="s">
        <v>209</v>
      </c>
      <c r="E36" s="429">
        <v>5000</v>
      </c>
      <c r="F36" s="427"/>
      <c r="G36" s="428"/>
      <c r="H36" s="427">
        <f>E36*F36</f>
        <v>0</v>
      </c>
      <c r="I36" s="434"/>
    </row>
    <row r="38" spans="1:9" ht="31.5" customHeight="1">
      <c r="A38" s="432" t="s">
        <v>1689</v>
      </c>
      <c r="B38" s="431" t="s">
        <v>1688</v>
      </c>
    </row>
    <row r="39" spans="1:9">
      <c r="C39" s="430" t="s">
        <v>1687</v>
      </c>
      <c r="D39" s="430" t="s">
        <v>209</v>
      </c>
      <c r="E39" s="429">
        <v>1700</v>
      </c>
      <c r="F39" s="427"/>
      <c r="G39" s="428"/>
      <c r="H39" s="427">
        <f>E39*F39</f>
        <v>0</v>
      </c>
    </row>
    <row r="42" spans="1:9" ht="31.5">
      <c r="B42" s="426" t="s">
        <v>1686</v>
      </c>
      <c r="H42" s="425">
        <f>SUM(H14:H41)</f>
        <v>0</v>
      </c>
    </row>
  </sheetData>
  <sheetProtection selectLockedCells="1" selectUnlockedCells="1"/>
  <mergeCells count="3">
    <mergeCell ref="B4:H4"/>
    <mergeCell ref="B7:H7"/>
    <mergeCell ref="B5:H5"/>
  </mergeCells>
  <pageMargins left="0.90551181102362199"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&amp;L&amp;"Calibri,Krepko"&amp;9DU Polzela, 4-Načrt s področja strojništva, 6683-PZI&amp;R&amp;"Calibri,Krepko"&amp;9&amp;A</oddHeader>
    <oddFooter>&amp;R&amp;"Calibri,Običajno"&amp;P/&amp;N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DF29F-41BD-4840-8C2F-E4E06E3D2934}">
  <sheetPr>
    <tabColor rgb="FF00B0F0"/>
  </sheetPr>
  <dimension ref="A1:M117"/>
  <sheetViews>
    <sheetView view="pageBreakPreview" zoomScaleNormal="100" zoomScaleSheetLayoutView="100" workbookViewId="0">
      <selection activeCell="F124" sqref="F124"/>
    </sheetView>
  </sheetViews>
  <sheetFormatPr defaultColWidth="9.5703125" defaultRowHeight="12.75"/>
  <cols>
    <col min="1" max="1" width="4.7109375" style="423" customWidth="1"/>
    <col min="2" max="2" width="42.85546875" style="423" customWidth="1"/>
    <col min="3" max="3" width="10.5703125" style="423" customWidth="1"/>
    <col min="4" max="4" width="4.140625" style="423" customWidth="1"/>
    <col min="5" max="5" width="5.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1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16.5">
      <c r="A3" s="462"/>
      <c r="B3" s="461" t="s">
        <v>1680</v>
      </c>
      <c r="C3" s="434"/>
      <c r="D3" s="452"/>
      <c r="E3" s="451"/>
      <c r="F3" s="460"/>
      <c r="G3" s="451"/>
      <c r="H3" s="459"/>
    </row>
    <row r="5" spans="1:8" s="438" customFormat="1" ht="27.75" customHeight="1">
      <c r="A5" s="453"/>
      <c r="B5" s="1289" t="s">
        <v>1781</v>
      </c>
      <c r="C5" s="1290"/>
      <c r="D5" s="1290"/>
      <c r="E5" s="1290"/>
      <c r="F5" s="1290"/>
      <c r="G5" s="1290"/>
      <c r="H5" s="1290"/>
    </row>
    <row r="6" spans="1:8" s="438" customFormat="1" ht="15">
      <c r="A6" s="453"/>
      <c r="B6" s="1289" t="s">
        <v>1710</v>
      </c>
      <c r="C6" s="1290"/>
      <c r="D6" s="1290"/>
      <c r="E6" s="1290"/>
      <c r="F6" s="1290"/>
      <c r="G6" s="1290"/>
      <c r="H6" s="1290"/>
    </row>
    <row r="7" spans="1:8" s="438" customFormat="1" ht="15">
      <c r="A7" s="453"/>
      <c r="B7" s="458"/>
      <c r="C7" s="457"/>
      <c r="D7" s="457"/>
      <c r="E7" s="457"/>
      <c r="F7" s="457"/>
      <c r="G7" s="457"/>
      <c r="H7" s="457"/>
    </row>
    <row r="8" spans="1:8" s="438" customFormat="1" ht="15">
      <c r="A8" s="453"/>
      <c r="B8" s="1291" t="s">
        <v>1708</v>
      </c>
      <c r="C8" s="1292"/>
      <c r="D8" s="1292"/>
      <c r="E8" s="1292"/>
      <c r="F8" s="1293"/>
      <c r="G8" s="1293"/>
      <c r="H8" s="1293"/>
    </row>
    <row r="9" spans="1:8" s="438" customFormat="1" ht="15">
      <c r="A9" s="453"/>
      <c r="B9" s="431"/>
      <c r="C9" s="434"/>
      <c r="D9" s="452"/>
      <c r="E9" s="451"/>
      <c r="F9" s="450"/>
      <c r="G9" s="450"/>
      <c r="H9" s="450"/>
    </row>
    <row r="10" spans="1:8" s="438" customFormat="1" ht="23.25" customHeight="1">
      <c r="A10" s="453"/>
      <c r="B10" s="456" t="s">
        <v>1725</v>
      </c>
      <c r="C10" s="455"/>
      <c r="D10" s="452"/>
      <c r="E10" s="451"/>
      <c r="F10" s="450"/>
      <c r="G10" s="450"/>
      <c r="H10" s="454">
        <f>H92</f>
        <v>0</v>
      </c>
    </row>
    <row r="11" spans="1:8" s="438" customFormat="1" ht="15">
      <c r="A11" s="453"/>
      <c r="B11" s="456" t="s">
        <v>1780</v>
      </c>
      <c r="C11" s="455"/>
      <c r="D11" s="452"/>
      <c r="E11" s="451"/>
      <c r="F11" s="450"/>
      <c r="G11" s="450"/>
      <c r="H11" s="454">
        <f>H117</f>
        <v>0</v>
      </c>
    </row>
    <row r="12" spans="1:8" s="438" customFormat="1" ht="15">
      <c r="A12" s="453"/>
      <c r="B12" s="431"/>
      <c r="C12" s="434"/>
      <c r="D12" s="452"/>
      <c r="E12" s="451"/>
      <c r="F12" s="450"/>
      <c r="G12" s="450"/>
      <c r="H12" s="450"/>
    </row>
    <row r="13" spans="1:8" s="438" customFormat="1" ht="15.75" thickBot="1">
      <c r="A13" s="453"/>
      <c r="B13" s="431" t="s">
        <v>2586</v>
      </c>
      <c r="C13" s="434"/>
      <c r="D13" s="452"/>
      <c r="E13" s="451"/>
      <c r="F13" s="450"/>
      <c r="G13" s="450"/>
      <c r="H13" s="449">
        <f>SUM(H10:H11)</f>
        <v>0</v>
      </c>
    </row>
    <row r="15" spans="1:8" ht="15.75" customHeight="1"/>
    <row r="16" spans="1:8" ht="15.75" customHeight="1">
      <c r="B16" s="448" t="s">
        <v>1779</v>
      </c>
    </row>
    <row r="17" spans="1:10" ht="15.75" customHeight="1">
      <c r="B17" s="1294" t="s">
        <v>1778</v>
      </c>
      <c r="C17" s="1295"/>
      <c r="D17" s="1295"/>
      <c r="E17" s="1295"/>
      <c r="F17" s="1295"/>
      <c r="G17" s="1295"/>
      <c r="H17" s="1295"/>
    </row>
    <row r="18" spans="1:10" ht="15.75" customHeight="1">
      <c r="B18" s="536"/>
      <c r="C18" s="535"/>
      <c r="D18" s="535"/>
      <c r="E18" s="535"/>
      <c r="F18" s="535"/>
      <c r="G18" s="535"/>
      <c r="H18" s="535"/>
    </row>
    <row r="19" spans="1:10" s="433" customFormat="1" ht="18" customHeight="1">
      <c r="B19" s="528" t="s">
        <v>1777</v>
      </c>
      <c r="C19" s="484"/>
      <c r="D19" s="489"/>
      <c r="E19" s="429"/>
      <c r="F19" s="534"/>
      <c r="G19" s="534"/>
      <c r="H19" s="534"/>
      <c r="I19" s="513"/>
    </row>
    <row r="21" spans="1:10" s="433" customFormat="1" ht="207.75" customHeight="1">
      <c r="A21" s="432" t="s">
        <v>1705</v>
      </c>
      <c r="B21" s="442" t="s">
        <v>1776</v>
      </c>
      <c r="C21" s="484"/>
      <c r="D21" s="430"/>
      <c r="E21" s="436"/>
      <c r="F21" s="484"/>
      <c r="G21" s="484"/>
      <c r="H21" s="484"/>
      <c r="J21" s="513"/>
    </row>
    <row r="22" spans="1:10" s="433" customFormat="1" ht="32.25" customHeight="1">
      <c r="A22" s="432"/>
      <c r="B22" s="442" t="s">
        <v>1775</v>
      </c>
      <c r="C22" s="484"/>
      <c r="D22" s="430"/>
      <c r="E22" s="436"/>
      <c r="F22" s="484"/>
      <c r="G22" s="484"/>
      <c r="H22" s="484"/>
      <c r="J22" s="513"/>
    </row>
    <row r="23" spans="1:10" s="433" customFormat="1" ht="14.25">
      <c r="A23" s="432"/>
      <c r="B23" s="442"/>
      <c r="C23" s="484"/>
      <c r="D23" s="430"/>
      <c r="E23" s="436"/>
      <c r="F23" s="484"/>
      <c r="G23" s="484"/>
      <c r="H23" s="484"/>
      <c r="J23" s="513"/>
    </row>
    <row r="24" spans="1:10" s="438" customFormat="1" ht="14.25">
      <c r="A24" s="432"/>
      <c r="B24" s="481" t="s">
        <v>1774</v>
      </c>
      <c r="C24" s="484" t="s">
        <v>1773</v>
      </c>
      <c r="D24" s="430" t="s">
        <v>263</v>
      </c>
      <c r="E24" s="451">
        <v>1</v>
      </c>
      <c r="F24" s="488"/>
      <c r="G24" s="486"/>
      <c r="H24" s="488">
        <f>E24*F24</f>
        <v>0</v>
      </c>
    </row>
    <row r="25" spans="1:10" s="438" customFormat="1" ht="14.25">
      <c r="A25" s="445"/>
      <c r="B25" s="530"/>
      <c r="C25" s="484" t="s">
        <v>1772</v>
      </c>
      <c r="D25" s="430" t="s">
        <v>263</v>
      </c>
      <c r="E25" s="451">
        <v>1</v>
      </c>
      <c r="F25" s="488"/>
      <c r="G25" s="486"/>
      <c r="H25" s="488">
        <f>E25*F25</f>
        <v>0</v>
      </c>
    </row>
    <row r="26" spans="1:10" s="438" customFormat="1" ht="14.25">
      <c r="A26" s="445"/>
      <c r="B26" s="530"/>
      <c r="C26" s="484" t="s">
        <v>1771</v>
      </c>
      <c r="D26" s="430" t="s">
        <v>263</v>
      </c>
      <c r="E26" s="451">
        <v>1</v>
      </c>
      <c r="F26" s="488"/>
      <c r="G26" s="486"/>
      <c r="H26" s="488">
        <f>E26*F26</f>
        <v>0</v>
      </c>
    </row>
    <row r="27" spans="1:10" s="438" customFormat="1" ht="14.25">
      <c r="A27" s="445"/>
      <c r="B27" s="530"/>
      <c r="C27" s="447"/>
      <c r="D27" s="441"/>
      <c r="E27" s="451"/>
      <c r="F27" s="529"/>
      <c r="G27" s="529"/>
      <c r="H27" s="441"/>
    </row>
    <row r="28" spans="1:10" s="438" customFormat="1" ht="14.25">
      <c r="A28" s="432"/>
      <c r="B28" s="481" t="s">
        <v>1770</v>
      </c>
      <c r="C28" s="484" t="s">
        <v>1769</v>
      </c>
      <c r="D28" s="430" t="s">
        <v>263</v>
      </c>
      <c r="E28" s="451">
        <v>1</v>
      </c>
      <c r="F28" s="488"/>
      <c r="G28" s="486"/>
      <c r="H28" s="488">
        <f>E28*F28</f>
        <v>0</v>
      </c>
    </row>
    <row r="29" spans="1:10" s="438" customFormat="1" ht="14.25">
      <c r="A29" s="445"/>
      <c r="B29" s="530"/>
      <c r="C29" s="484" t="s">
        <v>1768</v>
      </c>
      <c r="D29" s="430" t="s">
        <v>263</v>
      </c>
      <c r="E29" s="451">
        <v>1</v>
      </c>
      <c r="F29" s="488"/>
      <c r="G29" s="486"/>
      <c r="H29" s="488">
        <f>E29*F29</f>
        <v>0</v>
      </c>
    </row>
    <row r="30" spans="1:10" s="438" customFormat="1" ht="14.25">
      <c r="A30" s="445"/>
      <c r="B30" s="530"/>
      <c r="C30" s="447"/>
      <c r="D30" s="441"/>
      <c r="E30" s="451"/>
      <c r="F30" s="529"/>
      <c r="G30" s="529"/>
      <c r="H30" s="441"/>
    </row>
    <row r="31" spans="1:10" s="438" customFormat="1" ht="14.25">
      <c r="A31" s="432"/>
      <c r="B31" s="481" t="s">
        <v>1767</v>
      </c>
      <c r="C31" s="484" t="s">
        <v>1764</v>
      </c>
      <c r="D31" s="430" t="s">
        <v>263</v>
      </c>
      <c r="E31" s="451">
        <v>1</v>
      </c>
      <c r="F31" s="488"/>
      <c r="G31" s="486"/>
      <c r="H31" s="488">
        <f>E31*F31</f>
        <v>0</v>
      </c>
    </row>
    <row r="32" spans="1:10" s="438" customFormat="1" ht="14.25">
      <c r="A32" s="445"/>
      <c r="B32" s="530"/>
      <c r="C32" s="447"/>
      <c r="D32" s="441"/>
      <c r="E32" s="451"/>
      <c r="F32" s="529"/>
      <c r="G32" s="529"/>
      <c r="H32" s="441"/>
    </row>
    <row r="33" spans="1:13" s="438" customFormat="1" ht="14.25">
      <c r="A33" s="432"/>
      <c r="B33" s="481" t="s">
        <v>1766</v>
      </c>
      <c r="C33" s="484" t="s">
        <v>1763</v>
      </c>
      <c r="D33" s="430" t="s">
        <v>263</v>
      </c>
      <c r="E33" s="451">
        <v>2</v>
      </c>
      <c r="F33" s="488"/>
      <c r="G33" s="486"/>
      <c r="H33" s="488">
        <f>E33*F33</f>
        <v>0</v>
      </c>
    </row>
    <row r="34" spans="1:13" s="438" customFormat="1" ht="14.25">
      <c r="A34" s="445"/>
      <c r="B34" s="530"/>
      <c r="C34" s="447"/>
      <c r="D34" s="441"/>
      <c r="E34" s="451"/>
      <c r="F34" s="529"/>
      <c r="G34" s="529"/>
      <c r="H34" s="441"/>
    </row>
    <row r="35" spans="1:13" s="438" customFormat="1" ht="14.25">
      <c r="A35" s="432"/>
      <c r="B35" s="481" t="s">
        <v>1765</v>
      </c>
      <c r="C35" s="484" t="s">
        <v>1764</v>
      </c>
      <c r="D35" s="430" t="s">
        <v>263</v>
      </c>
      <c r="E35" s="451">
        <v>1</v>
      </c>
      <c r="F35" s="488"/>
      <c r="G35" s="486"/>
      <c r="H35" s="488">
        <f>E35*F35</f>
        <v>0</v>
      </c>
    </row>
    <row r="36" spans="1:13" s="438" customFormat="1" ht="14.25">
      <c r="A36" s="445"/>
      <c r="B36" s="530"/>
      <c r="C36" s="484" t="s">
        <v>1763</v>
      </c>
      <c r="D36" s="430" t="s">
        <v>263</v>
      </c>
      <c r="E36" s="451">
        <v>42</v>
      </c>
      <c r="F36" s="488"/>
      <c r="G36" s="486"/>
      <c r="H36" s="488">
        <f>E36*F36</f>
        <v>0</v>
      </c>
    </row>
    <row r="37" spans="1:13" s="438" customFormat="1" ht="14.25">
      <c r="A37" s="445"/>
      <c r="B37" s="530"/>
      <c r="C37" s="447"/>
      <c r="D37" s="441"/>
      <c r="E37" s="451"/>
      <c r="F37" s="529"/>
      <c r="G37" s="529"/>
      <c r="H37" s="441"/>
    </row>
    <row r="38" spans="1:13" s="504" customFormat="1" ht="46.5" customHeight="1">
      <c r="A38" s="510" t="s">
        <v>1703</v>
      </c>
      <c r="B38" s="507" t="s">
        <v>1762</v>
      </c>
      <c r="C38" s="509"/>
      <c r="D38" s="487"/>
      <c r="E38" s="531"/>
      <c r="F38" s="509"/>
      <c r="G38" s="509"/>
      <c r="H38" s="509"/>
      <c r="J38" s="533"/>
    </row>
    <row r="39" spans="1:13" s="504" customFormat="1" ht="21" customHeight="1">
      <c r="A39" s="510"/>
      <c r="B39" s="442" t="s">
        <v>1761</v>
      </c>
      <c r="C39" s="509"/>
      <c r="D39" s="487"/>
      <c r="E39" s="531"/>
      <c r="F39" s="509"/>
      <c r="G39" s="509"/>
      <c r="H39" s="509"/>
      <c r="J39" s="533"/>
    </row>
    <row r="40" spans="1:13" s="438" customFormat="1" ht="14.25">
      <c r="A40" s="445"/>
      <c r="B40" s="530"/>
      <c r="C40" s="506" t="s">
        <v>1760</v>
      </c>
      <c r="D40" s="487" t="s">
        <v>263</v>
      </c>
      <c r="E40" s="451">
        <v>10</v>
      </c>
      <c r="F40" s="488"/>
      <c r="G40" s="486"/>
      <c r="H40" s="488">
        <f>E40*F40</f>
        <v>0</v>
      </c>
    </row>
    <row r="41" spans="1:13" s="438" customFormat="1" ht="14.25">
      <c r="A41" s="445"/>
      <c r="B41" s="530"/>
      <c r="C41" s="506" t="s">
        <v>1759</v>
      </c>
      <c r="D41" s="487" t="s">
        <v>263</v>
      </c>
      <c r="E41" s="451">
        <v>92</v>
      </c>
      <c r="F41" s="488"/>
      <c r="G41" s="486"/>
      <c r="H41" s="488">
        <f>E41*F41</f>
        <v>0</v>
      </c>
    </row>
    <row r="42" spans="1:13" s="438" customFormat="1" ht="14.25">
      <c r="A42" s="445"/>
      <c r="B42" s="530"/>
      <c r="C42" s="447"/>
      <c r="D42" s="441"/>
      <c r="E42" s="451"/>
      <c r="F42" s="529"/>
      <c r="G42" s="529"/>
      <c r="H42" s="441"/>
    </row>
    <row r="43" spans="1:13" s="433" customFormat="1" ht="134.25" customHeight="1">
      <c r="A43" s="510" t="s">
        <v>1700</v>
      </c>
      <c r="B43" s="442" t="s">
        <v>1758</v>
      </c>
      <c r="C43" s="437"/>
      <c r="D43" s="430"/>
      <c r="E43" s="429"/>
      <c r="F43" s="532"/>
      <c r="G43" s="484"/>
      <c r="H43" s="532"/>
      <c r="J43" s="513"/>
      <c r="M43" s="429"/>
    </row>
    <row r="44" spans="1:13" s="433" customFormat="1" ht="28.5">
      <c r="A44" s="510"/>
      <c r="B44" s="442" t="s">
        <v>1757</v>
      </c>
      <c r="C44" s="437"/>
      <c r="D44" s="430"/>
      <c r="E44" s="429"/>
      <c r="F44" s="532"/>
      <c r="G44" s="484"/>
      <c r="H44" s="532"/>
      <c r="J44" s="513"/>
      <c r="M44" s="429"/>
    </row>
    <row r="45" spans="1:13" s="433" customFormat="1" ht="18" customHeight="1">
      <c r="A45" s="443"/>
      <c r="B45" s="442" t="s">
        <v>1756</v>
      </c>
      <c r="C45" s="437"/>
      <c r="D45" s="430" t="s">
        <v>263</v>
      </c>
      <c r="E45" s="451">
        <v>39</v>
      </c>
      <c r="F45" s="488"/>
      <c r="G45" s="486"/>
      <c r="H45" s="488">
        <f>E45*F45</f>
        <v>0</v>
      </c>
      <c r="J45" s="513"/>
      <c r="M45" s="429"/>
    </row>
    <row r="47" spans="1:13" s="433" customFormat="1" ht="149.25" customHeight="1">
      <c r="A47" s="510" t="s">
        <v>1697</v>
      </c>
      <c r="B47" s="442" t="s">
        <v>1755</v>
      </c>
      <c r="C47" s="437"/>
      <c r="D47" s="430"/>
      <c r="E47" s="429"/>
      <c r="F47" s="532"/>
      <c r="G47" s="484"/>
      <c r="H47" s="532"/>
      <c r="J47" s="513"/>
      <c r="M47" s="429"/>
    </row>
    <row r="48" spans="1:13" s="433" customFormat="1" ht="32.25" customHeight="1">
      <c r="A48" s="510"/>
      <c r="B48" s="442" t="s">
        <v>1754</v>
      </c>
      <c r="C48" s="437"/>
      <c r="D48" s="430"/>
      <c r="E48" s="429"/>
      <c r="F48" s="532"/>
      <c r="G48" s="484"/>
      <c r="H48" s="532"/>
      <c r="J48" s="513"/>
      <c r="M48" s="429"/>
    </row>
    <row r="49" spans="1:13" s="433" customFormat="1" ht="18" customHeight="1">
      <c r="A49" s="443"/>
      <c r="B49" s="442" t="s">
        <v>1753</v>
      </c>
      <c r="C49" s="437"/>
      <c r="D49" s="430" t="s">
        <v>263</v>
      </c>
      <c r="E49" s="451">
        <v>3</v>
      </c>
      <c r="F49" s="488"/>
      <c r="G49" s="486"/>
      <c r="H49" s="488">
        <f>E49*F49</f>
        <v>0</v>
      </c>
      <c r="J49" s="513"/>
      <c r="M49" s="429"/>
    </row>
    <row r="50" spans="1:13" s="438" customFormat="1" ht="14.25">
      <c r="A50" s="445"/>
      <c r="B50" s="530"/>
      <c r="C50" s="447"/>
      <c r="D50" s="441"/>
      <c r="E50" s="451"/>
      <c r="F50" s="529"/>
      <c r="G50" s="529"/>
      <c r="H50" s="441"/>
    </row>
    <row r="51" spans="1:13" s="504" customFormat="1" ht="90.75" customHeight="1">
      <c r="A51" s="510" t="s">
        <v>1694</v>
      </c>
      <c r="B51" s="507" t="s">
        <v>1752</v>
      </c>
      <c r="C51" s="506"/>
      <c r="D51" s="487"/>
      <c r="E51" s="531"/>
      <c r="F51" s="531"/>
      <c r="G51" s="531"/>
      <c r="H51" s="531"/>
    </row>
    <row r="52" spans="1:13" s="504" customFormat="1" ht="14.25">
      <c r="A52" s="510"/>
      <c r="B52" s="442" t="s">
        <v>1751</v>
      </c>
      <c r="C52" s="506"/>
      <c r="D52" s="487"/>
      <c r="E52" s="531"/>
      <c r="F52" s="531"/>
      <c r="G52" s="531"/>
      <c r="H52" s="531"/>
    </row>
    <row r="53" spans="1:13" s="504" customFormat="1" ht="17.25" customHeight="1">
      <c r="A53" s="510"/>
      <c r="B53" s="507"/>
      <c r="C53" s="506"/>
      <c r="D53" s="487" t="s">
        <v>81</v>
      </c>
      <c r="E53" s="451">
        <v>93</v>
      </c>
      <c r="F53" s="488"/>
      <c r="G53" s="486"/>
      <c r="H53" s="488">
        <f>E53*F53</f>
        <v>0</v>
      </c>
    </row>
    <row r="54" spans="1:13" s="438" customFormat="1" ht="14.25">
      <c r="A54" s="445"/>
      <c r="B54" s="530"/>
      <c r="C54" s="447"/>
      <c r="D54" s="441"/>
      <c r="E54" s="451"/>
      <c r="F54" s="529"/>
      <c r="G54" s="529"/>
      <c r="H54" s="441"/>
    </row>
    <row r="55" spans="1:13" ht="15">
      <c r="B55" s="528" t="s">
        <v>1750</v>
      </c>
    </row>
    <row r="56" spans="1:13" ht="15">
      <c r="B56" s="528"/>
    </row>
    <row r="57" spans="1:13" ht="75.75" customHeight="1">
      <c r="A57" s="443" t="s">
        <v>1705</v>
      </c>
      <c r="B57" s="481" t="s">
        <v>1749</v>
      </c>
      <c r="C57" s="506"/>
      <c r="D57" s="487"/>
      <c r="E57" s="505"/>
      <c r="F57" s="527"/>
      <c r="G57" s="527"/>
      <c r="H57" s="526"/>
    </row>
    <row r="58" spans="1:13" ht="18.75" customHeight="1">
      <c r="A58" s="443"/>
      <c r="B58" s="481" t="s">
        <v>1748</v>
      </c>
      <c r="C58" s="506"/>
      <c r="D58" s="487"/>
      <c r="E58" s="505"/>
      <c r="F58" s="527"/>
      <c r="G58" s="527"/>
      <c r="H58" s="526"/>
    </row>
    <row r="59" spans="1:13" s="433" customFormat="1" ht="14.25">
      <c r="A59" s="432"/>
      <c r="B59" s="512"/>
      <c r="C59" s="506" t="s">
        <v>1714</v>
      </c>
      <c r="D59" s="520" t="s">
        <v>1058</v>
      </c>
      <c r="E59" s="451">
        <v>155</v>
      </c>
      <c r="F59" s="488"/>
      <c r="G59" s="486"/>
      <c r="H59" s="488">
        <f>E59*F59</f>
        <v>0</v>
      </c>
      <c r="I59" s="513"/>
    </row>
    <row r="61" spans="1:13" ht="62.25" customHeight="1">
      <c r="A61" s="443" t="s">
        <v>1703</v>
      </c>
      <c r="B61" s="481" t="s">
        <v>1747</v>
      </c>
      <c r="C61" s="506"/>
      <c r="D61" s="487"/>
      <c r="E61" s="505"/>
      <c r="F61" s="527"/>
      <c r="G61" s="527"/>
      <c r="H61" s="526"/>
    </row>
    <row r="62" spans="1:13" ht="33.75" customHeight="1">
      <c r="B62" s="481" t="s">
        <v>1746</v>
      </c>
      <c r="C62" s="430"/>
      <c r="D62" s="451" t="s">
        <v>81</v>
      </c>
      <c r="E62" s="429">
        <v>1</v>
      </c>
      <c r="F62" s="488"/>
      <c r="G62" s="486"/>
      <c r="H62" s="488">
        <f>E62*F62</f>
        <v>0</v>
      </c>
    </row>
    <row r="64" spans="1:13" s="522" customFormat="1" ht="151.5" customHeight="1">
      <c r="A64" s="432" t="s">
        <v>1700</v>
      </c>
      <c r="B64" s="442" t="s">
        <v>1745</v>
      </c>
      <c r="C64" s="525"/>
      <c r="D64" s="525"/>
      <c r="E64" s="524"/>
      <c r="F64" s="523"/>
      <c r="G64" s="523"/>
      <c r="H64" s="523"/>
    </row>
    <row r="65" spans="1:13" s="522" customFormat="1" ht="51" customHeight="1">
      <c r="A65" s="432"/>
      <c r="B65" s="522" t="s">
        <v>1744</v>
      </c>
      <c r="C65" s="525"/>
      <c r="D65" s="525"/>
      <c r="E65" s="524"/>
      <c r="F65" s="523"/>
      <c r="G65" s="523"/>
      <c r="H65" s="523"/>
    </row>
    <row r="66" spans="1:13" s="433" customFormat="1" ht="14.25">
      <c r="A66" s="432"/>
      <c r="B66" s="521" t="s">
        <v>1743</v>
      </c>
      <c r="C66" s="506" t="s">
        <v>1714</v>
      </c>
      <c r="D66" s="520" t="s">
        <v>1058</v>
      </c>
      <c r="E66" s="451">
        <v>155</v>
      </c>
      <c r="F66" s="488"/>
      <c r="G66" s="486"/>
      <c r="H66" s="488">
        <f>E66*F66</f>
        <v>0</v>
      </c>
      <c r="I66" s="513"/>
    </row>
    <row r="67" spans="1:13" s="433" customFormat="1" ht="14.25">
      <c r="A67" s="432"/>
      <c r="B67" s="521" t="s">
        <v>1742</v>
      </c>
      <c r="C67" s="506"/>
      <c r="D67" s="520" t="s">
        <v>128</v>
      </c>
      <c r="E67" s="451">
        <v>2</v>
      </c>
      <c r="F67" s="488"/>
      <c r="G67" s="486"/>
      <c r="H67" s="488">
        <f>E67*F67</f>
        <v>0</v>
      </c>
      <c r="I67" s="513"/>
    </row>
    <row r="69" spans="1:13" s="504" customFormat="1" ht="117.75" customHeight="1">
      <c r="A69" s="443" t="s">
        <v>1697</v>
      </c>
      <c r="B69" s="507" t="s">
        <v>1741</v>
      </c>
      <c r="C69" s="519"/>
      <c r="D69" s="511"/>
      <c r="E69" s="505"/>
      <c r="F69" s="509"/>
      <c r="G69" s="509"/>
      <c r="H69" s="517"/>
      <c r="M69" s="505"/>
    </row>
    <row r="70" spans="1:13" s="504" customFormat="1" ht="33" customHeight="1">
      <c r="A70" s="443"/>
      <c r="B70" s="507" t="s">
        <v>1735</v>
      </c>
      <c r="C70" s="519"/>
      <c r="D70" s="511"/>
      <c r="E70" s="505"/>
      <c r="F70" s="509"/>
      <c r="G70" s="509"/>
      <c r="H70" s="517"/>
      <c r="M70" s="505"/>
    </row>
    <row r="71" spans="1:13" s="504" customFormat="1" ht="16.5" customHeight="1">
      <c r="A71" s="443"/>
      <c r="C71" s="506" t="s">
        <v>1740</v>
      </c>
      <c r="D71" s="511" t="s">
        <v>1058</v>
      </c>
      <c r="E71" s="505">
        <v>1050</v>
      </c>
      <c r="F71" s="488"/>
      <c r="G71" s="486"/>
      <c r="H71" s="488">
        <f>E71*F71</f>
        <v>0</v>
      </c>
      <c r="M71" s="505"/>
    </row>
    <row r="72" spans="1:13" s="515" customFormat="1" ht="14.25">
      <c r="A72" s="443"/>
      <c r="B72" s="518"/>
      <c r="C72" s="506" t="s">
        <v>1739</v>
      </c>
      <c r="D72" s="511" t="s">
        <v>1058</v>
      </c>
      <c r="E72" s="505">
        <v>70</v>
      </c>
      <c r="F72" s="488"/>
      <c r="G72" s="486"/>
      <c r="H72" s="488">
        <f>E72*F72</f>
        <v>0</v>
      </c>
      <c r="I72" s="516"/>
      <c r="M72" s="429"/>
    </row>
    <row r="73" spans="1:13" s="515" customFormat="1" ht="14.25">
      <c r="A73" s="443"/>
      <c r="B73" s="518"/>
      <c r="C73" s="506" t="s">
        <v>1738</v>
      </c>
      <c r="D73" s="511" t="s">
        <v>1058</v>
      </c>
      <c r="E73" s="505">
        <v>80</v>
      </c>
      <c r="F73" s="488"/>
      <c r="G73" s="486"/>
      <c r="H73" s="488">
        <f>E73*F73</f>
        <v>0</v>
      </c>
      <c r="I73" s="516"/>
      <c r="M73" s="429"/>
    </row>
    <row r="74" spans="1:13" s="515" customFormat="1" ht="14.25">
      <c r="A74" s="443"/>
      <c r="B74" s="518"/>
      <c r="I74" s="516"/>
      <c r="M74" s="429"/>
    </row>
    <row r="75" spans="1:13" s="504" customFormat="1" ht="77.25" customHeight="1">
      <c r="A75" s="443" t="s">
        <v>1694</v>
      </c>
      <c r="B75" s="507" t="s">
        <v>1737</v>
      </c>
      <c r="C75" s="519"/>
      <c r="D75" s="511"/>
      <c r="E75" s="505"/>
      <c r="F75" s="509"/>
      <c r="G75" s="509"/>
      <c r="H75" s="517"/>
      <c r="M75" s="505"/>
    </row>
    <row r="76" spans="1:13" s="504" customFormat="1" ht="30" customHeight="1">
      <c r="A76" s="443"/>
      <c r="B76" s="507" t="s">
        <v>1735</v>
      </c>
      <c r="C76" s="519"/>
      <c r="D76" s="511"/>
      <c r="E76" s="505"/>
      <c r="F76" s="509"/>
      <c r="G76" s="509"/>
      <c r="H76" s="517"/>
      <c r="M76" s="505"/>
    </row>
    <row r="77" spans="1:13" s="515" customFormat="1" ht="14.25">
      <c r="A77" s="443"/>
      <c r="B77" s="518"/>
      <c r="C77" s="506" t="s">
        <v>1731</v>
      </c>
      <c r="D77" s="511" t="s">
        <v>1058</v>
      </c>
      <c r="E77" s="505">
        <v>120</v>
      </c>
      <c r="F77" s="488"/>
      <c r="G77" s="486"/>
      <c r="H77" s="488">
        <f>E77*F77</f>
        <v>0</v>
      </c>
      <c r="I77" s="516"/>
      <c r="M77" s="429"/>
    </row>
    <row r="78" spans="1:13" s="515" customFormat="1" ht="14.25">
      <c r="A78" s="443"/>
      <c r="B78" s="518"/>
      <c r="C78" s="506"/>
      <c r="D78" s="511"/>
      <c r="E78" s="505"/>
      <c r="F78" s="509"/>
      <c r="G78" s="509"/>
      <c r="H78" s="517"/>
      <c r="I78" s="516"/>
      <c r="M78" s="429"/>
    </row>
    <row r="79" spans="1:13" s="504" customFormat="1" ht="73.5" customHeight="1">
      <c r="A79" s="443" t="s">
        <v>1692</v>
      </c>
      <c r="B79" s="507" t="s">
        <v>1736</v>
      </c>
      <c r="C79" s="519"/>
      <c r="D79" s="511"/>
      <c r="E79" s="505"/>
      <c r="F79" s="509"/>
      <c r="G79" s="509"/>
      <c r="H79" s="517"/>
      <c r="M79" s="505"/>
    </row>
    <row r="80" spans="1:13" s="504" customFormat="1" ht="28.5">
      <c r="A80" s="443"/>
      <c r="B80" s="507" t="s">
        <v>1735</v>
      </c>
      <c r="C80" s="519"/>
      <c r="D80" s="511"/>
      <c r="E80" s="505"/>
      <c r="F80" s="509"/>
      <c r="G80" s="509"/>
      <c r="H80" s="517"/>
      <c r="M80" s="505"/>
    </row>
    <row r="81" spans="1:13" s="515" customFormat="1" ht="14.25">
      <c r="A81" s="443"/>
      <c r="B81" s="518"/>
      <c r="C81" s="506" t="s">
        <v>1729</v>
      </c>
      <c r="D81" s="511" t="s">
        <v>1058</v>
      </c>
      <c r="E81" s="505">
        <v>30</v>
      </c>
      <c r="F81" s="488"/>
      <c r="G81" s="486"/>
      <c r="H81" s="488">
        <f>E81*F81</f>
        <v>0</v>
      </c>
      <c r="I81" s="516"/>
      <c r="M81" s="429"/>
    </row>
    <row r="82" spans="1:13" s="515" customFormat="1" ht="14.25">
      <c r="A82" s="443"/>
      <c r="B82" s="518"/>
      <c r="C82" s="506"/>
      <c r="D82" s="511"/>
      <c r="E82" s="505"/>
      <c r="F82" s="509"/>
      <c r="G82" s="509"/>
      <c r="H82" s="517"/>
      <c r="I82" s="516"/>
      <c r="M82" s="429"/>
    </row>
    <row r="83" spans="1:13" s="438" customFormat="1" ht="73.5" customHeight="1">
      <c r="A83" s="432" t="s">
        <v>1689</v>
      </c>
      <c r="B83" s="442" t="s">
        <v>1734</v>
      </c>
      <c r="C83" s="434"/>
      <c r="D83" s="452"/>
      <c r="E83" s="452"/>
      <c r="F83" s="434"/>
      <c r="G83" s="452"/>
      <c r="H83" s="434"/>
    </row>
    <row r="84" spans="1:13" s="438" customFormat="1" ht="33" customHeight="1">
      <c r="A84" s="432"/>
      <c r="B84" s="514" t="s">
        <v>1733</v>
      </c>
    </row>
    <row r="85" spans="1:13" s="433" customFormat="1" ht="14.25">
      <c r="A85" s="432"/>
      <c r="B85" s="512" t="s">
        <v>1732</v>
      </c>
      <c r="C85" s="506" t="s">
        <v>1731</v>
      </c>
      <c r="D85" s="511" t="s">
        <v>1058</v>
      </c>
      <c r="E85" s="505">
        <v>120</v>
      </c>
      <c r="F85" s="488"/>
      <c r="G85" s="486"/>
      <c r="H85" s="488">
        <f>E85*F85</f>
        <v>0</v>
      </c>
      <c r="I85" s="513"/>
    </row>
    <row r="86" spans="1:13" ht="14.25">
      <c r="B86" s="512" t="s">
        <v>1730</v>
      </c>
      <c r="C86" s="506" t="s">
        <v>1729</v>
      </c>
      <c r="D86" s="511" t="s">
        <v>1058</v>
      </c>
      <c r="E86" s="505">
        <v>30</v>
      </c>
      <c r="F86" s="488"/>
      <c r="G86" s="486"/>
      <c r="H86" s="488">
        <f>E86*F86</f>
        <v>0</v>
      </c>
    </row>
    <row r="88" spans="1:13" s="504" customFormat="1" ht="20.25" customHeight="1">
      <c r="A88" s="510" t="s">
        <v>1728</v>
      </c>
      <c r="B88" s="507" t="s">
        <v>1727</v>
      </c>
      <c r="C88" s="506"/>
      <c r="D88" s="505"/>
      <c r="E88" s="505"/>
      <c r="F88" s="509"/>
      <c r="G88" s="509"/>
      <c r="H88" s="509"/>
    </row>
    <row r="89" spans="1:13" s="504" customFormat="1" ht="15">
      <c r="A89" s="508"/>
      <c r="B89" s="507"/>
      <c r="C89" s="506" t="s">
        <v>1726</v>
      </c>
      <c r="D89" s="487" t="s">
        <v>263</v>
      </c>
      <c r="E89" s="505">
        <v>24</v>
      </c>
      <c r="F89" s="488"/>
      <c r="G89" s="486"/>
      <c r="H89" s="488">
        <f>E89*F89</f>
        <v>0</v>
      </c>
    </row>
    <row r="90" spans="1:13" s="504" customFormat="1" ht="15">
      <c r="A90" s="508"/>
      <c r="B90" s="507"/>
      <c r="C90" s="506"/>
      <c r="D90" s="487"/>
      <c r="E90" s="505"/>
      <c r="F90" s="485"/>
      <c r="G90" s="486"/>
      <c r="H90" s="485"/>
    </row>
    <row r="91" spans="1:13" s="504" customFormat="1" ht="15">
      <c r="A91" s="508"/>
      <c r="B91" s="507"/>
      <c r="C91" s="506"/>
      <c r="D91" s="487"/>
      <c r="E91" s="505"/>
      <c r="F91" s="485"/>
      <c r="G91" s="486"/>
      <c r="H91" s="485"/>
    </row>
    <row r="92" spans="1:13" ht="31.5">
      <c r="B92" s="426" t="s">
        <v>1725</v>
      </c>
      <c r="H92" s="425">
        <f>SUM(H22:H91)</f>
        <v>0</v>
      </c>
    </row>
    <row r="95" spans="1:13" ht="15.75">
      <c r="B95" s="426" t="s">
        <v>1724</v>
      </c>
    </row>
    <row r="97" spans="1:10" s="498" customFormat="1" ht="84.75" customHeight="1">
      <c r="A97" s="479" t="s">
        <v>1705</v>
      </c>
      <c r="B97" s="497" t="s">
        <v>1723</v>
      </c>
      <c r="C97" s="503"/>
      <c r="D97" s="502"/>
      <c r="E97" s="501"/>
      <c r="F97" s="500"/>
      <c r="G97" s="500"/>
      <c r="H97" s="500"/>
      <c r="J97" s="499"/>
    </row>
    <row r="98" spans="1:10" s="498" customFormat="1" ht="14.25">
      <c r="A98" s="479"/>
      <c r="B98" s="497"/>
      <c r="C98" s="495" t="s">
        <v>81</v>
      </c>
      <c r="D98" s="494" t="s">
        <v>1721</v>
      </c>
      <c r="E98" s="493">
        <v>0.7</v>
      </c>
      <c r="F98" s="423"/>
      <c r="G98" s="492"/>
      <c r="H98" s="491">
        <f>E98/100*H92</f>
        <v>0</v>
      </c>
      <c r="J98" s="499"/>
    </row>
    <row r="99" spans="1:10" s="498" customFormat="1" ht="14.25">
      <c r="A99" s="479"/>
      <c r="B99" s="497"/>
      <c r="C99" s="503"/>
      <c r="D99" s="502"/>
      <c r="E99" s="501"/>
      <c r="F99" s="500"/>
      <c r="G99" s="500"/>
      <c r="H99" s="500"/>
      <c r="J99" s="499"/>
    </row>
    <row r="100" spans="1:10" s="470" customFormat="1" ht="105.75" customHeight="1">
      <c r="A100" s="479" t="s">
        <v>1703</v>
      </c>
      <c r="B100" s="497" t="s">
        <v>1722</v>
      </c>
      <c r="C100" s="473"/>
      <c r="D100" s="472"/>
      <c r="E100" s="471"/>
      <c r="F100" s="477"/>
      <c r="G100" s="477"/>
      <c r="H100" s="476"/>
    </row>
    <row r="101" spans="1:10" s="470" customFormat="1" ht="14.25">
      <c r="A101" s="475"/>
      <c r="B101" s="496"/>
      <c r="C101" s="495" t="s">
        <v>81</v>
      </c>
      <c r="D101" s="494" t="s">
        <v>1721</v>
      </c>
      <c r="E101" s="493">
        <v>0.7</v>
      </c>
      <c r="F101" s="423"/>
      <c r="G101" s="492"/>
      <c r="H101" s="491">
        <f>E101/100*H92</f>
        <v>0</v>
      </c>
    </row>
    <row r="103" spans="1:10" s="438" customFormat="1" ht="133.5" customHeight="1">
      <c r="A103" s="432" t="s">
        <v>1700</v>
      </c>
      <c r="B103" s="442" t="s">
        <v>1720</v>
      </c>
      <c r="C103" s="490"/>
      <c r="D103" s="489"/>
      <c r="E103" s="429"/>
      <c r="F103" s="436"/>
      <c r="G103" s="436"/>
      <c r="H103" s="436"/>
    </row>
    <row r="104" spans="1:10" s="438" customFormat="1" ht="48" customHeight="1">
      <c r="A104" s="432"/>
      <c r="B104" s="442" t="s">
        <v>1719</v>
      </c>
      <c r="C104" s="490"/>
      <c r="D104" s="489"/>
      <c r="E104" s="429"/>
      <c r="F104" s="436"/>
      <c r="G104" s="436"/>
      <c r="H104" s="436"/>
    </row>
    <row r="105" spans="1:10" s="438" customFormat="1" ht="17.25" customHeight="1">
      <c r="A105" s="432"/>
      <c r="B105" s="442" t="s">
        <v>1718</v>
      </c>
      <c r="C105" s="490"/>
      <c r="D105" s="489"/>
      <c r="E105" s="429"/>
      <c r="F105" s="436"/>
      <c r="G105" s="436"/>
      <c r="H105" s="436"/>
    </row>
    <row r="106" spans="1:10" s="438" customFormat="1" ht="32.25" customHeight="1">
      <c r="A106" s="432"/>
      <c r="B106" s="442" t="s">
        <v>1717</v>
      </c>
      <c r="C106" s="490"/>
      <c r="D106" s="489"/>
      <c r="E106" s="429"/>
      <c r="F106" s="436"/>
      <c r="G106" s="436"/>
      <c r="H106" s="436"/>
    </row>
    <row r="107" spans="1:10" s="438" customFormat="1" ht="14.25">
      <c r="A107" s="443"/>
      <c r="B107" s="442" t="s">
        <v>1716</v>
      </c>
      <c r="C107" s="437" t="s">
        <v>1714</v>
      </c>
      <c r="D107" s="487" t="s">
        <v>263</v>
      </c>
      <c r="E107" s="429">
        <v>6</v>
      </c>
      <c r="F107" s="488"/>
      <c r="G107" s="486"/>
      <c r="H107" s="488">
        <f>E107*F107</f>
        <v>0</v>
      </c>
    </row>
    <row r="108" spans="1:10" s="438" customFormat="1" ht="14.25">
      <c r="A108" s="443"/>
      <c r="B108" s="442" t="s">
        <v>1715</v>
      </c>
      <c r="C108" s="437" t="s">
        <v>1714</v>
      </c>
      <c r="D108" s="487" t="s">
        <v>263</v>
      </c>
      <c r="E108" s="429">
        <v>4</v>
      </c>
      <c r="F108" s="488"/>
      <c r="G108" s="486"/>
      <c r="H108" s="488">
        <f>E108*F108</f>
        <v>0</v>
      </c>
    </row>
    <row r="109" spans="1:10" s="438" customFormat="1" ht="14.25">
      <c r="A109" s="443"/>
      <c r="B109" s="442"/>
      <c r="C109" s="437"/>
      <c r="D109" s="487"/>
      <c r="E109" s="429"/>
      <c r="F109" s="485"/>
      <c r="G109" s="486"/>
      <c r="H109" s="485"/>
    </row>
    <row r="110" spans="1:10" s="438" customFormat="1" ht="119.25" customHeight="1">
      <c r="A110" s="432" t="s">
        <v>1697</v>
      </c>
      <c r="B110" s="481" t="s">
        <v>1713</v>
      </c>
      <c r="C110" s="484"/>
      <c r="D110" s="430"/>
      <c r="E110" s="483"/>
      <c r="F110" s="482"/>
      <c r="G110" s="482"/>
      <c r="H110" s="482"/>
    </row>
    <row r="111" spans="1:10" s="438" customFormat="1" ht="14.25">
      <c r="A111" s="432"/>
      <c r="B111" s="481"/>
      <c r="C111" s="480"/>
      <c r="D111" s="430" t="s">
        <v>81</v>
      </c>
      <c r="E111" s="429">
        <v>1</v>
      </c>
      <c r="F111" s="427"/>
      <c r="G111" s="428"/>
      <c r="H111" s="427">
        <f>E111*F111</f>
        <v>0</v>
      </c>
    </row>
    <row r="113" spans="1:8" s="470" customFormat="1" ht="48.75" customHeight="1">
      <c r="A113" s="479" t="s">
        <v>1694</v>
      </c>
      <c r="B113" s="478" t="s">
        <v>1712</v>
      </c>
      <c r="C113" s="473"/>
      <c r="D113" s="472"/>
      <c r="E113" s="471"/>
      <c r="F113" s="477"/>
      <c r="G113" s="477"/>
      <c r="H113" s="476"/>
    </row>
    <row r="114" spans="1:8" s="470" customFormat="1" ht="14.25">
      <c r="A114" s="475"/>
      <c r="B114" s="474"/>
      <c r="C114" s="473"/>
      <c r="D114" s="472" t="s">
        <v>341</v>
      </c>
      <c r="E114" s="471">
        <v>20</v>
      </c>
      <c r="F114" s="427"/>
      <c r="G114" s="428"/>
      <c r="H114" s="427">
        <f>E114*F114</f>
        <v>0</v>
      </c>
    </row>
    <row r="117" spans="1:8" ht="15.75">
      <c r="B117" s="426" t="s">
        <v>1711</v>
      </c>
      <c r="H117" s="425">
        <f>SUM(H97:H116)</f>
        <v>0</v>
      </c>
    </row>
  </sheetData>
  <sheetProtection selectLockedCells="1" selectUnlockedCells="1"/>
  <mergeCells count="4">
    <mergeCell ref="B5:H5"/>
    <mergeCell ref="B6:H6"/>
    <mergeCell ref="B8:H8"/>
    <mergeCell ref="B17:H17"/>
  </mergeCells>
  <pageMargins left="0.9055118110236221"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&amp;L&amp;"Calibri,Krepko"&amp;9DU Polzela, 4-Načrt s področja strojništva, 6683-PZI&amp;R&amp;"Calibri,Krepko"&amp;9&amp;A</oddHeader>
    <oddFooter xml:space="preserve">&amp;R&amp;P/&amp;N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F9ED-A826-4E8A-B825-E3DB20B206BB}">
  <sheetPr>
    <tabColor rgb="FF00B0F0"/>
  </sheetPr>
  <dimension ref="A1:M191"/>
  <sheetViews>
    <sheetView view="pageBreakPreview" zoomScaleNormal="100" zoomScaleSheetLayoutView="100" workbookViewId="0">
      <selection activeCell="F181" sqref="F181:F188"/>
    </sheetView>
  </sheetViews>
  <sheetFormatPr defaultColWidth="9.5703125" defaultRowHeight="12.75"/>
  <cols>
    <col min="1" max="1" width="4.7109375" style="423" customWidth="1"/>
    <col min="2" max="2" width="42.85546875" style="423" customWidth="1"/>
    <col min="3" max="3" width="10.5703125" style="423" customWidth="1"/>
    <col min="4" max="4" width="4.5703125" style="423" customWidth="1"/>
    <col min="5" max="5" width="6.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1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16.5">
      <c r="A3" s="462"/>
      <c r="B3" s="461" t="s">
        <v>1678</v>
      </c>
      <c r="C3" s="434"/>
      <c r="D3" s="452"/>
      <c r="E3" s="451"/>
      <c r="F3" s="460"/>
      <c r="G3" s="451"/>
      <c r="H3" s="459"/>
    </row>
    <row r="5" spans="1:8" s="438" customFormat="1" ht="27" customHeight="1">
      <c r="A5" s="453"/>
      <c r="B5" s="1289" t="s">
        <v>1781</v>
      </c>
      <c r="C5" s="1290"/>
      <c r="D5" s="1290"/>
      <c r="E5" s="1290"/>
      <c r="F5" s="1290"/>
      <c r="G5" s="1290"/>
      <c r="H5" s="1290"/>
    </row>
    <row r="6" spans="1:8" s="438" customFormat="1" ht="15">
      <c r="A6" s="453"/>
      <c r="B6" s="1289" t="s">
        <v>1710</v>
      </c>
      <c r="C6" s="1290"/>
      <c r="D6" s="1290"/>
      <c r="E6" s="1290"/>
      <c r="F6" s="1290"/>
      <c r="G6" s="1290"/>
      <c r="H6" s="1290"/>
    </row>
    <row r="7" spans="1:8" s="438" customFormat="1" ht="15">
      <c r="A7" s="453"/>
      <c r="B7" s="458"/>
      <c r="C7" s="457"/>
      <c r="D7" s="457"/>
      <c r="E7" s="457"/>
      <c r="F7" s="457"/>
      <c r="G7" s="457"/>
      <c r="H7" s="457"/>
    </row>
    <row r="8" spans="1:8" s="438" customFormat="1" ht="19.5" customHeight="1">
      <c r="A8" s="453"/>
      <c r="B8" s="1291" t="s">
        <v>1708</v>
      </c>
      <c r="C8" s="1292"/>
      <c r="D8" s="1292"/>
      <c r="E8" s="1292"/>
      <c r="F8" s="1293"/>
      <c r="G8" s="1293"/>
      <c r="H8" s="1293"/>
    </row>
    <row r="9" spans="1:8" s="438" customFormat="1" ht="15">
      <c r="A9" s="453"/>
      <c r="B9" s="431"/>
      <c r="C9" s="434"/>
      <c r="D9" s="452"/>
      <c r="E9" s="451"/>
      <c r="F9" s="450"/>
      <c r="G9" s="450"/>
      <c r="H9" s="450"/>
    </row>
    <row r="10" spans="1:8" s="438" customFormat="1" ht="23.25" customHeight="1">
      <c r="A10" s="453"/>
      <c r="B10" s="456" t="s">
        <v>1864</v>
      </c>
      <c r="C10" s="455"/>
      <c r="D10" s="452"/>
      <c r="E10" s="451"/>
      <c r="F10" s="450"/>
      <c r="G10" s="450"/>
      <c r="H10" s="454">
        <f>H166</f>
        <v>0</v>
      </c>
    </row>
    <row r="11" spans="1:8" s="438" customFormat="1" ht="15">
      <c r="A11" s="453"/>
      <c r="B11" s="456" t="s">
        <v>1780</v>
      </c>
      <c r="C11" s="455"/>
      <c r="D11" s="452"/>
      <c r="E11" s="451"/>
      <c r="F11" s="450"/>
      <c r="G11" s="450"/>
      <c r="H11" s="454">
        <f>H191</f>
        <v>0</v>
      </c>
    </row>
    <row r="12" spans="1:8" s="438" customFormat="1" ht="15">
      <c r="A12" s="453"/>
      <c r="B12" s="431"/>
      <c r="C12" s="434"/>
      <c r="D12" s="452"/>
      <c r="E12" s="451"/>
      <c r="F12" s="450"/>
      <c r="G12" s="450"/>
      <c r="H12" s="450"/>
    </row>
    <row r="13" spans="1:8" s="438" customFormat="1" ht="15.75" thickBot="1">
      <c r="A13" s="453"/>
      <c r="B13" s="431" t="s">
        <v>2586</v>
      </c>
      <c r="C13" s="434"/>
      <c r="D13" s="452"/>
      <c r="E13" s="451"/>
      <c r="F13" s="450"/>
      <c r="G13" s="450"/>
      <c r="H13" s="449">
        <f>SUM(H10:H11)</f>
        <v>0</v>
      </c>
    </row>
    <row r="15" spans="1:8" ht="15.75" customHeight="1"/>
    <row r="16" spans="1:8" ht="15.75" customHeight="1">
      <c r="B16" s="448" t="s">
        <v>1863</v>
      </c>
    </row>
    <row r="17" spans="1:9" ht="15.75" customHeight="1">
      <c r="B17" s="1294" t="s">
        <v>1778</v>
      </c>
      <c r="C17" s="1295"/>
      <c r="D17" s="1295"/>
      <c r="E17" s="1295"/>
      <c r="F17" s="1295"/>
      <c r="G17" s="1295"/>
      <c r="H17" s="1295"/>
    </row>
    <row r="18" spans="1:9" ht="15.75" customHeight="1">
      <c r="B18" s="536"/>
      <c r="C18" s="535"/>
      <c r="D18" s="535"/>
      <c r="E18" s="535"/>
      <c r="F18" s="535"/>
      <c r="G18" s="535"/>
      <c r="H18" s="535"/>
    </row>
    <row r="19" spans="1:9" ht="15">
      <c r="B19" s="528" t="s">
        <v>1750</v>
      </c>
    </row>
    <row r="20" spans="1:9" ht="15">
      <c r="B20" s="528"/>
    </row>
    <row r="21" spans="1:9" ht="71.25">
      <c r="A21" s="443" t="s">
        <v>1705</v>
      </c>
      <c r="B21" s="481" t="s">
        <v>1749</v>
      </c>
      <c r="C21" s="506"/>
      <c r="D21" s="487"/>
      <c r="E21" s="505"/>
      <c r="F21" s="527"/>
      <c r="G21" s="527"/>
      <c r="H21" s="526"/>
    </row>
    <row r="22" spans="1:9" ht="16.5" customHeight="1">
      <c r="A22" s="443"/>
      <c r="B22" s="481" t="s">
        <v>1748</v>
      </c>
      <c r="C22" s="506"/>
      <c r="D22" s="487"/>
      <c r="E22" s="505"/>
      <c r="F22" s="527"/>
      <c r="G22" s="527"/>
      <c r="H22" s="526"/>
    </row>
    <row r="23" spans="1:9" s="433" customFormat="1" ht="14.25">
      <c r="A23" s="432"/>
      <c r="B23" s="512"/>
      <c r="C23" s="506" t="s">
        <v>1714</v>
      </c>
      <c r="D23" s="520" t="s">
        <v>1058</v>
      </c>
      <c r="E23" s="451">
        <v>10</v>
      </c>
      <c r="F23" s="488"/>
      <c r="G23" s="486"/>
      <c r="H23" s="488">
        <f>E23*F23</f>
        <v>0</v>
      </c>
      <c r="I23" s="513"/>
    </row>
    <row r="24" spans="1:9" s="433" customFormat="1" ht="14.25">
      <c r="A24" s="432"/>
      <c r="B24" s="512"/>
      <c r="C24" s="506" t="s">
        <v>1783</v>
      </c>
      <c r="D24" s="430" t="s">
        <v>1058</v>
      </c>
      <c r="E24" s="429">
        <v>30</v>
      </c>
      <c r="F24" s="488"/>
      <c r="G24" s="486"/>
      <c r="H24" s="488">
        <f>E24*F24</f>
        <v>0</v>
      </c>
      <c r="I24" s="513"/>
    </row>
    <row r="25" spans="1:9">
      <c r="C25" s="506" t="s">
        <v>1784</v>
      </c>
      <c r="D25" s="430" t="s">
        <v>1058</v>
      </c>
      <c r="E25" s="429">
        <v>35</v>
      </c>
      <c r="F25" s="488"/>
      <c r="G25" s="486"/>
      <c r="H25" s="488">
        <f>E25*F25</f>
        <v>0</v>
      </c>
    </row>
    <row r="27" spans="1:9" ht="62.25" customHeight="1">
      <c r="A27" s="443" t="s">
        <v>1703</v>
      </c>
      <c r="B27" s="481" t="s">
        <v>1747</v>
      </c>
      <c r="C27" s="506"/>
      <c r="D27" s="487"/>
      <c r="E27" s="505"/>
      <c r="F27" s="527"/>
      <c r="G27" s="527"/>
      <c r="H27" s="526"/>
    </row>
    <row r="28" spans="1:9" ht="36" customHeight="1">
      <c r="B28" s="481" t="s">
        <v>1746</v>
      </c>
      <c r="C28" s="430"/>
      <c r="D28" s="451" t="s">
        <v>81</v>
      </c>
      <c r="E28" s="429">
        <v>1</v>
      </c>
      <c r="F28" s="488"/>
      <c r="G28" s="486"/>
      <c r="H28" s="488">
        <f>E28*F28</f>
        <v>0</v>
      </c>
    </row>
    <row r="30" spans="1:9" s="522" customFormat="1" ht="151.5" customHeight="1">
      <c r="A30" s="432" t="s">
        <v>1700</v>
      </c>
      <c r="B30" s="442" t="s">
        <v>1745</v>
      </c>
      <c r="C30" s="525"/>
      <c r="D30" s="525"/>
      <c r="E30" s="524"/>
      <c r="F30" s="523"/>
      <c r="G30" s="523"/>
      <c r="H30" s="523"/>
    </row>
    <row r="31" spans="1:9" s="522" customFormat="1" ht="49.5" customHeight="1">
      <c r="A31" s="432"/>
      <c r="B31" s="522" t="s">
        <v>1862</v>
      </c>
      <c r="C31" s="525"/>
      <c r="D31" s="525"/>
      <c r="E31" s="524"/>
      <c r="F31" s="523"/>
      <c r="G31" s="523"/>
      <c r="H31" s="523"/>
    </row>
    <row r="32" spans="1:9" s="433" customFormat="1" ht="14.25">
      <c r="A32" s="432"/>
      <c r="B32" s="521" t="s">
        <v>1743</v>
      </c>
      <c r="C32" s="506" t="s">
        <v>1714</v>
      </c>
      <c r="D32" s="520" t="s">
        <v>1058</v>
      </c>
      <c r="E32" s="451">
        <v>10</v>
      </c>
      <c r="F32" s="488"/>
      <c r="G32" s="486"/>
      <c r="H32" s="488">
        <f>E32*F32</f>
        <v>0</v>
      </c>
      <c r="I32" s="513"/>
    </row>
    <row r="33" spans="1:13" s="433" customFormat="1" ht="14.25">
      <c r="A33" s="432"/>
      <c r="B33" s="521" t="s">
        <v>1743</v>
      </c>
      <c r="C33" s="506" t="s">
        <v>1783</v>
      </c>
      <c r="D33" s="430" t="s">
        <v>1058</v>
      </c>
      <c r="E33" s="429">
        <v>30</v>
      </c>
      <c r="F33" s="488"/>
      <c r="G33" s="486"/>
      <c r="H33" s="488">
        <f>E33*F33</f>
        <v>0</v>
      </c>
      <c r="I33" s="513"/>
    </row>
    <row r="34" spans="1:13" s="433" customFormat="1" ht="14.25">
      <c r="A34" s="432"/>
      <c r="B34" s="521" t="s">
        <v>1743</v>
      </c>
      <c r="C34" s="506" t="s">
        <v>1784</v>
      </c>
      <c r="D34" s="430" t="s">
        <v>1058</v>
      </c>
      <c r="E34" s="429">
        <v>35</v>
      </c>
      <c r="F34" s="488"/>
      <c r="G34" s="486"/>
      <c r="H34" s="488">
        <f>E34*F34</f>
        <v>0</v>
      </c>
      <c r="I34" s="513"/>
    </row>
    <row r="35" spans="1:13" s="433" customFormat="1" ht="14.25">
      <c r="A35" s="432"/>
      <c r="B35" s="521" t="s">
        <v>1742</v>
      </c>
      <c r="C35" s="506"/>
      <c r="D35" s="520" t="s">
        <v>128</v>
      </c>
      <c r="E35" s="451">
        <v>2</v>
      </c>
      <c r="F35" s="488"/>
      <c r="G35" s="486"/>
      <c r="H35" s="488">
        <f>E35*F35</f>
        <v>0</v>
      </c>
      <c r="I35" s="513"/>
    </row>
    <row r="37" spans="1:13" s="504" customFormat="1" ht="117.75" customHeight="1">
      <c r="A37" s="443" t="s">
        <v>1697</v>
      </c>
      <c r="B37" s="507" t="s">
        <v>1741</v>
      </c>
      <c r="C37" s="519"/>
      <c r="D37" s="511"/>
      <c r="E37" s="505"/>
      <c r="F37" s="509"/>
      <c r="G37" s="509"/>
      <c r="H37" s="517"/>
      <c r="M37" s="505"/>
    </row>
    <row r="38" spans="1:13" s="504" customFormat="1" ht="36.75" customHeight="1">
      <c r="A38" s="443"/>
      <c r="B38" s="507" t="s">
        <v>1735</v>
      </c>
      <c r="C38" s="519"/>
      <c r="D38" s="511"/>
      <c r="E38" s="505"/>
      <c r="F38" s="509"/>
      <c r="G38" s="509"/>
      <c r="H38" s="517"/>
      <c r="M38" s="505"/>
    </row>
    <row r="39" spans="1:13">
      <c r="C39" s="506" t="s">
        <v>1861</v>
      </c>
      <c r="D39" s="511" t="s">
        <v>1058</v>
      </c>
      <c r="E39" s="505">
        <v>190</v>
      </c>
      <c r="F39" s="488"/>
      <c r="G39" s="486"/>
      <c r="H39" s="488">
        <f>E39*F39</f>
        <v>0</v>
      </c>
    </row>
    <row r="41" spans="1:13" s="504" customFormat="1" ht="77.25" customHeight="1">
      <c r="A41" s="443" t="s">
        <v>1694</v>
      </c>
      <c r="B41" s="507" t="s">
        <v>1737</v>
      </c>
      <c r="C41" s="519"/>
      <c r="D41" s="511"/>
      <c r="E41" s="505"/>
      <c r="F41" s="509"/>
      <c r="G41" s="509"/>
      <c r="H41" s="517"/>
      <c r="M41" s="505"/>
    </row>
    <row r="42" spans="1:13" s="504" customFormat="1" ht="30" customHeight="1">
      <c r="A42" s="443"/>
      <c r="B42" s="507" t="s">
        <v>1735</v>
      </c>
      <c r="C42" s="519"/>
      <c r="D42" s="511"/>
      <c r="E42" s="505"/>
      <c r="F42" s="509"/>
      <c r="G42" s="509"/>
      <c r="H42" s="517"/>
      <c r="M42" s="505"/>
    </row>
    <row r="43" spans="1:13" s="515" customFormat="1" ht="14.25">
      <c r="A43" s="443"/>
      <c r="B43" s="518"/>
      <c r="C43" s="506" t="s">
        <v>1731</v>
      </c>
      <c r="D43" s="511" t="s">
        <v>1058</v>
      </c>
      <c r="E43" s="505">
        <v>130</v>
      </c>
      <c r="F43" s="488"/>
      <c r="G43" s="486"/>
      <c r="H43" s="488">
        <f>E43*F43</f>
        <v>0</v>
      </c>
      <c r="I43" s="516"/>
      <c r="M43" s="429"/>
    </row>
    <row r="45" spans="1:13" s="504" customFormat="1" ht="73.5" customHeight="1">
      <c r="A45" s="443" t="s">
        <v>1692</v>
      </c>
      <c r="B45" s="507" t="s">
        <v>1736</v>
      </c>
      <c r="C45" s="519"/>
      <c r="D45" s="511"/>
      <c r="E45" s="505"/>
      <c r="F45" s="509"/>
      <c r="G45" s="509"/>
      <c r="H45" s="517"/>
      <c r="M45" s="505"/>
    </row>
    <row r="46" spans="1:13" s="504" customFormat="1" ht="28.5">
      <c r="A46" s="443"/>
      <c r="B46" s="507" t="s">
        <v>1735</v>
      </c>
      <c r="C46" s="519"/>
      <c r="D46" s="511"/>
      <c r="E46" s="505"/>
      <c r="F46" s="509"/>
      <c r="G46" s="509"/>
      <c r="H46" s="517"/>
      <c r="M46" s="505"/>
    </row>
    <row r="47" spans="1:13" s="515" customFormat="1" ht="14.25">
      <c r="A47" s="443"/>
      <c r="B47" s="518"/>
      <c r="C47" s="506" t="s">
        <v>1729</v>
      </c>
      <c r="D47" s="511" t="s">
        <v>1058</v>
      </c>
      <c r="E47" s="505">
        <v>20</v>
      </c>
      <c r="F47" s="488"/>
      <c r="G47" s="486"/>
      <c r="H47" s="488">
        <f>E47*F47</f>
        <v>0</v>
      </c>
      <c r="I47" s="516"/>
      <c r="M47" s="429"/>
    </row>
    <row r="48" spans="1:13">
      <c r="C48" s="506" t="s">
        <v>1857</v>
      </c>
      <c r="D48" s="511" t="s">
        <v>1058</v>
      </c>
      <c r="E48" s="505">
        <v>20</v>
      </c>
      <c r="F48" s="488"/>
      <c r="G48" s="486"/>
      <c r="H48" s="488">
        <f>E48*F48</f>
        <v>0</v>
      </c>
    </row>
    <row r="50" spans="1:9" s="438" customFormat="1" ht="73.5" customHeight="1">
      <c r="A50" s="432" t="s">
        <v>1689</v>
      </c>
      <c r="B50" s="442" t="s">
        <v>1734</v>
      </c>
      <c r="C50" s="434"/>
      <c r="D50" s="452"/>
      <c r="E50" s="452"/>
      <c r="F50" s="434"/>
      <c r="G50" s="452"/>
      <c r="H50" s="434"/>
    </row>
    <row r="51" spans="1:9" s="438" customFormat="1" ht="14.25">
      <c r="A51" s="432"/>
      <c r="B51" s="514" t="s">
        <v>1860</v>
      </c>
    </row>
    <row r="52" spans="1:9" s="433" customFormat="1" ht="14.25">
      <c r="A52" s="432"/>
      <c r="B52" s="512" t="s">
        <v>1732</v>
      </c>
      <c r="C52" s="506" t="s">
        <v>1731</v>
      </c>
      <c r="D52" s="511" t="s">
        <v>1058</v>
      </c>
      <c r="E52" s="505">
        <v>130</v>
      </c>
      <c r="F52" s="488"/>
      <c r="G52" s="486"/>
      <c r="H52" s="488">
        <f>E52*F52</f>
        <v>0</v>
      </c>
      <c r="I52" s="513"/>
    </row>
    <row r="53" spans="1:9" s="433" customFormat="1" ht="14.25">
      <c r="A53" s="432"/>
      <c r="B53" s="512" t="s">
        <v>1859</v>
      </c>
      <c r="C53" s="506" t="s">
        <v>1729</v>
      </c>
      <c r="D53" s="511" t="s">
        <v>1058</v>
      </c>
      <c r="E53" s="505">
        <v>20</v>
      </c>
      <c r="F53" s="488"/>
      <c r="G53" s="486"/>
      <c r="H53" s="488">
        <f>E53*F53</f>
        <v>0</v>
      </c>
      <c r="I53" s="513"/>
    </row>
    <row r="54" spans="1:9" s="433" customFormat="1" ht="14.25">
      <c r="A54" s="432"/>
      <c r="B54" s="512" t="s">
        <v>1858</v>
      </c>
      <c r="C54" s="506" t="s">
        <v>1857</v>
      </c>
      <c r="D54" s="511" t="s">
        <v>1058</v>
      </c>
      <c r="E54" s="505">
        <v>20</v>
      </c>
      <c r="F54" s="488"/>
      <c r="G54" s="486"/>
      <c r="H54" s="488">
        <f>E54*F54</f>
        <v>0</v>
      </c>
      <c r="I54" s="513"/>
    </row>
    <row r="56" spans="1:9" s="504" customFormat="1" ht="28.5">
      <c r="A56" s="510" t="s">
        <v>1728</v>
      </c>
      <c r="B56" s="507" t="s">
        <v>1856</v>
      </c>
      <c r="C56" s="506"/>
      <c r="D56" s="505"/>
      <c r="E56" s="505"/>
      <c r="F56" s="509"/>
      <c r="G56" s="509"/>
      <c r="H56" s="509"/>
    </row>
    <row r="57" spans="1:9" s="504" customFormat="1" ht="15">
      <c r="A57" s="508"/>
      <c r="B57" s="507"/>
      <c r="C57" s="506" t="s">
        <v>1726</v>
      </c>
      <c r="D57" s="487" t="s">
        <v>263</v>
      </c>
      <c r="E57" s="505">
        <v>14</v>
      </c>
      <c r="F57" s="488"/>
      <c r="G57" s="486"/>
      <c r="H57" s="488">
        <f>E57*F57</f>
        <v>0</v>
      </c>
    </row>
    <row r="58" spans="1:9" s="504" customFormat="1" ht="15">
      <c r="A58" s="508"/>
      <c r="B58" s="507"/>
      <c r="C58" s="506"/>
      <c r="D58" s="487"/>
      <c r="E58" s="505"/>
      <c r="F58" s="485"/>
      <c r="G58" s="486"/>
      <c r="H58" s="485"/>
    </row>
    <row r="59" spans="1:9" s="504" customFormat="1" ht="20.25" customHeight="1">
      <c r="A59" s="508"/>
      <c r="B59" s="528" t="s">
        <v>1855</v>
      </c>
      <c r="C59" s="506"/>
      <c r="D59" s="487"/>
      <c r="E59" s="505"/>
      <c r="F59" s="485"/>
      <c r="G59" s="486"/>
      <c r="H59" s="485"/>
    </row>
    <row r="61" spans="1:9" ht="33" customHeight="1">
      <c r="A61" s="510" t="s">
        <v>1705</v>
      </c>
      <c r="B61" s="507" t="s">
        <v>1854</v>
      </c>
    </row>
    <row r="62" spans="1:9" ht="222.75" customHeight="1">
      <c r="B62" s="537" t="s">
        <v>1853</v>
      </c>
    </row>
    <row r="63" spans="1:9" ht="33" customHeight="1">
      <c r="B63" s="507" t="s">
        <v>1852</v>
      </c>
    </row>
    <row r="64" spans="1:9">
      <c r="D64" s="511" t="s">
        <v>1058</v>
      </c>
      <c r="E64" s="487">
        <v>7080</v>
      </c>
      <c r="F64" s="488"/>
      <c r="G64" s="486"/>
      <c r="H64" s="488">
        <f>E64*F64</f>
        <v>0</v>
      </c>
    </row>
    <row r="66" spans="1:8" ht="18" customHeight="1">
      <c r="A66" s="510" t="s">
        <v>1703</v>
      </c>
      <c r="B66" s="507" t="s">
        <v>1851</v>
      </c>
    </row>
    <row r="67" spans="1:8" ht="188.25" customHeight="1">
      <c r="B67" s="537" t="s">
        <v>1850</v>
      </c>
    </row>
    <row r="68" spans="1:8" ht="38.25" customHeight="1">
      <c r="B68" s="507" t="s">
        <v>1849</v>
      </c>
    </row>
    <row r="69" spans="1:8" ht="14.25">
      <c r="B69" s="507" t="s">
        <v>1848</v>
      </c>
      <c r="D69" s="487" t="s">
        <v>263</v>
      </c>
      <c r="E69" s="505">
        <v>2</v>
      </c>
      <c r="F69" s="488"/>
      <c r="G69" s="486"/>
      <c r="H69" s="488">
        <f>E69*F69</f>
        <v>0</v>
      </c>
    </row>
    <row r="71" spans="1:8" ht="14.25">
      <c r="B71" s="507" t="s">
        <v>1847</v>
      </c>
      <c r="D71" s="487" t="s">
        <v>263</v>
      </c>
      <c r="E71" s="505">
        <v>1</v>
      </c>
      <c r="F71" s="488"/>
      <c r="G71" s="486"/>
      <c r="H71" s="488">
        <f>E71*F71</f>
        <v>0</v>
      </c>
    </row>
    <row r="73" spans="1:8" ht="14.25">
      <c r="B73" s="507" t="s">
        <v>1846</v>
      </c>
      <c r="D73" s="487" t="s">
        <v>263</v>
      </c>
      <c r="E73" s="505">
        <v>1</v>
      </c>
      <c r="F73" s="488"/>
      <c r="G73" s="486"/>
      <c r="H73" s="488">
        <f>E73*F73</f>
        <v>0</v>
      </c>
    </row>
    <row r="74" spans="1:8" ht="14.25">
      <c r="B74" s="507"/>
    </row>
    <row r="75" spans="1:8" ht="14.25">
      <c r="B75" s="507" t="s">
        <v>1845</v>
      </c>
      <c r="D75" s="487" t="s">
        <v>263</v>
      </c>
      <c r="E75" s="505">
        <v>1</v>
      </c>
      <c r="F75" s="488"/>
      <c r="G75" s="486"/>
      <c r="H75" s="488">
        <f>E75*F75</f>
        <v>0</v>
      </c>
    </row>
    <row r="76" spans="1:8" ht="14.25">
      <c r="B76" s="507"/>
    </row>
    <row r="77" spans="1:8" ht="14.25">
      <c r="B77" s="507" t="s">
        <v>1844</v>
      </c>
      <c r="D77" s="487" t="s">
        <v>263</v>
      </c>
      <c r="E77" s="505">
        <v>1</v>
      </c>
      <c r="F77" s="488"/>
      <c r="G77" s="486"/>
      <c r="H77" s="488">
        <f>E77*F77</f>
        <v>0</v>
      </c>
    </row>
    <row r="78" spans="1:8" ht="14.25">
      <c r="B78" s="507"/>
    </row>
    <row r="79" spans="1:8" ht="14.25">
      <c r="B79" s="507" t="s">
        <v>1843</v>
      </c>
      <c r="D79" s="487" t="s">
        <v>263</v>
      </c>
      <c r="E79" s="505">
        <v>2</v>
      </c>
      <c r="F79" s="488"/>
      <c r="G79" s="486"/>
      <c r="H79" s="488">
        <f>E79*F79</f>
        <v>0</v>
      </c>
    </row>
    <row r="80" spans="1:8" ht="14.25">
      <c r="B80" s="507"/>
    </row>
    <row r="81" spans="1:8" ht="14.25">
      <c r="B81" s="507" t="s">
        <v>1842</v>
      </c>
      <c r="D81" s="487" t="s">
        <v>263</v>
      </c>
      <c r="E81" s="505">
        <v>1</v>
      </c>
      <c r="F81" s="488"/>
      <c r="G81" s="486"/>
      <c r="H81" s="488">
        <f>E81*F81</f>
        <v>0</v>
      </c>
    </row>
    <row r="84" spans="1:8" ht="19.5" customHeight="1">
      <c r="A84" s="510" t="s">
        <v>1700</v>
      </c>
      <c r="B84" s="507" t="s">
        <v>1841</v>
      </c>
    </row>
    <row r="85" spans="1:8" ht="106.5" customHeight="1">
      <c r="B85" s="537" t="s">
        <v>1840</v>
      </c>
    </row>
    <row r="86" spans="1:8" ht="33.75" customHeight="1">
      <c r="B86" s="507" t="s">
        <v>1839</v>
      </c>
    </row>
    <row r="87" spans="1:8">
      <c r="D87" s="487" t="s">
        <v>81</v>
      </c>
      <c r="E87" s="505">
        <v>9</v>
      </c>
      <c r="F87" s="488"/>
      <c r="G87" s="486"/>
      <c r="H87" s="488">
        <f>E87*F87</f>
        <v>0</v>
      </c>
    </row>
    <row r="90" spans="1:8" ht="17.25" customHeight="1">
      <c r="A90" s="510" t="s">
        <v>1697</v>
      </c>
      <c r="B90" s="507" t="s">
        <v>1838</v>
      </c>
    </row>
    <row r="91" spans="1:8" ht="262.5" customHeight="1">
      <c r="B91" s="537" t="s">
        <v>1837</v>
      </c>
      <c r="C91" s="537"/>
      <c r="D91" s="537"/>
      <c r="E91" s="537"/>
      <c r="F91" s="537"/>
      <c r="G91" s="537"/>
    </row>
    <row r="92" spans="1:8" ht="30" customHeight="1">
      <c r="B92" s="538" t="s">
        <v>1836</v>
      </c>
      <c r="E92" s="423"/>
    </row>
    <row r="93" spans="1:8" ht="30.75" customHeight="1">
      <c r="B93" s="507" t="s">
        <v>1835</v>
      </c>
      <c r="E93" s="423"/>
    </row>
    <row r="94" spans="1:8">
      <c r="D94" s="487" t="s">
        <v>81</v>
      </c>
      <c r="E94" s="505">
        <v>9</v>
      </c>
      <c r="F94" s="488"/>
      <c r="G94" s="486"/>
      <c r="H94" s="488">
        <f>E94*F94</f>
        <v>0</v>
      </c>
    </row>
    <row r="96" spans="1:8" ht="18" customHeight="1">
      <c r="A96" s="510" t="s">
        <v>1694</v>
      </c>
      <c r="B96" s="507" t="s">
        <v>1834</v>
      </c>
    </row>
    <row r="97" spans="1:8" ht="93" customHeight="1">
      <c r="B97" s="537" t="s">
        <v>1833</v>
      </c>
    </row>
    <row r="98" spans="1:8" ht="33.75" customHeight="1">
      <c r="B98" s="507" t="s">
        <v>1832</v>
      </c>
    </row>
    <row r="99" spans="1:8">
      <c r="D99" s="487" t="s">
        <v>263</v>
      </c>
      <c r="E99" s="505">
        <v>154</v>
      </c>
      <c r="F99" s="488"/>
      <c r="G99" s="486"/>
      <c r="H99" s="488">
        <f>E99*F99</f>
        <v>0</v>
      </c>
    </row>
    <row r="101" spans="1:8" ht="18.75" customHeight="1">
      <c r="A101" s="510" t="s">
        <v>1692</v>
      </c>
      <c r="B101" s="507" t="s">
        <v>1831</v>
      </c>
    </row>
    <row r="102" spans="1:8" ht="120.75" customHeight="1">
      <c r="B102" s="537" t="s">
        <v>1830</v>
      </c>
    </row>
    <row r="103" spans="1:8" ht="33" customHeight="1">
      <c r="B103" s="507" t="s">
        <v>1829</v>
      </c>
    </row>
    <row r="104" spans="1:8" ht="28.5">
      <c r="B104" s="507" t="s">
        <v>1828</v>
      </c>
      <c r="D104" s="487" t="s">
        <v>263</v>
      </c>
      <c r="E104" s="505">
        <v>3</v>
      </c>
      <c r="F104" s="488"/>
      <c r="G104" s="486"/>
      <c r="H104" s="488">
        <f>E104*F104</f>
        <v>0</v>
      </c>
    </row>
    <row r="105" spans="1:8" ht="14.25">
      <c r="B105" s="507"/>
    </row>
    <row r="106" spans="1:8" ht="28.5">
      <c r="B106" s="507" t="s">
        <v>1827</v>
      </c>
      <c r="D106" s="487" t="s">
        <v>263</v>
      </c>
      <c r="E106" s="505">
        <v>1</v>
      </c>
      <c r="F106" s="488"/>
      <c r="G106" s="486"/>
      <c r="H106" s="488">
        <f>E106*F106</f>
        <v>0</v>
      </c>
    </row>
    <row r="107" spans="1:8" ht="14.25">
      <c r="B107" s="507"/>
    </row>
    <row r="108" spans="1:8" ht="28.5">
      <c r="B108" s="507" t="s">
        <v>1826</v>
      </c>
      <c r="D108" s="487" t="s">
        <v>263</v>
      </c>
      <c r="E108" s="505">
        <v>2</v>
      </c>
      <c r="F108" s="488"/>
      <c r="G108" s="486"/>
      <c r="H108" s="488">
        <f>E108*F108</f>
        <v>0</v>
      </c>
    </row>
    <row r="109" spans="1:8" ht="14.25">
      <c r="B109" s="507"/>
    </row>
    <row r="110" spans="1:8" ht="28.5">
      <c r="B110" s="507" t="s">
        <v>1825</v>
      </c>
      <c r="D110" s="487" t="s">
        <v>263</v>
      </c>
      <c r="E110" s="505">
        <v>3</v>
      </c>
      <c r="F110" s="488"/>
      <c r="G110" s="486"/>
      <c r="H110" s="488">
        <f>E110*F110</f>
        <v>0</v>
      </c>
    </row>
    <row r="111" spans="1:8" ht="14.25">
      <c r="B111" s="507"/>
    </row>
    <row r="113" spans="1:8" ht="33" customHeight="1">
      <c r="A113" s="510" t="s">
        <v>1689</v>
      </c>
      <c r="B113" s="507" t="s">
        <v>1824</v>
      </c>
    </row>
    <row r="114" spans="1:8" ht="186" customHeight="1">
      <c r="B114" s="537" t="s">
        <v>1823</v>
      </c>
    </row>
    <row r="115" spans="1:8" ht="35.25" customHeight="1">
      <c r="B115" s="507" t="s">
        <v>1822</v>
      </c>
    </row>
    <row r="116" spans="1:8">
      <c r="D116" s="487" t="s">
        <v>128</v>
      </c>
      <c r="E116" s="505">
        <v>809</v>
      </c>
      <c r="F116" s="488"/>
      <c r="G116" s="486"/>
      <c r="H116" s="488">
        <f>E116*F116</f>
        <v>0</v>
      </c>
    </row>
    <row r="118" spans="1:8" ht="19.5" customHeight="1">
      <c r="A118" s="510" t="s">
        <v>1728</v>
      </c>
      <c r="B118" s="507" t="s">
        <v>1821</v>
      </c>
    </row>
    <row r="119" spans="1:8" ht="54" customHeight="1">
      <c r="B119" s="537" t="s">
        <v>1820</v>
      </c>
    </row>
    <row r="120" spans="1:8" ht="36" customHeight="1">
      <c r="B120" s="507" t="s">
        <v>1819</v>
      </c>
    </row>
    <row r="121" spans="1:8" ht="15" customHeight="1">
      <c r="D121" s="511" t="s">
        <v>263</v>
      </c>
      <c r="E121" s="505">
        <v>154</v>
      </c>
      <c r="F121" s="488"/>
      <c r="G121" s="486"/>
      <c r="H121" s="488">
        <f>E121*F121</f>
        <v>0</v>
      </c>
    </row>
    <row r="123" spans="1:8" ht="14.25">
      <c r="A123" s="510" t="s">
        <v>1818</v>
      </c>
      <c r="B123" s="507" t="s">
        <v>1817</v>
      </c>
    </row>
    <row r="124" spans="1:8" ht="156.75" customHeight="1">
      <c r="B124" s="537" t="s">
        <v>1816</v>
      </c>
    </row>
    <row r="125" spans="1:8" ht="33.75" customHeight="1">
      <c r="B125" s="507" t="s">
        <v>1815</v>
      </c>
    </row>
    <row r="126" spans="1:8">
      <c r="D126" s="511" t="s">
        <v>1058</v>
      </c>
      <c r="E126" s="505">
        <v>680</v>
      </c>
      <c r="F126" s="488"/>
      <c r="G126" s="486"/>
      <c r="H126" s="488">
        <f>E126*F126</f>
        <v>0</v>
      </c>
    </row>
    <row r="128" spans="1:8" ht="15.75" customHeight="1">
      <c r="A128" s="510" t="s">
        <v>1814</v>
      </c>
      <c r="B128" s="507" t="s">
        <v>1813</v>
      </c>
    </row>
    <row r="129" spans="1:8" ht="40.5" customHeight="1">
      <c r="B129" s="537" t="s">
        <v>1812</v>
      </c>
    </row>
    <row r="130" spans="1:8" ht="33.75" customHeight="1">
      <c r="B130" s="507" t="s">
        <v>1811</v>
      </c>
    </row>
    <row r="131" spans="1:8">
      <c r="D131" s="511" t="s">
        <v>263</v>
      </c>
      <c r="E131" s="505">
        <v>154</v>
      </c>
      <c r="F131" s="488"/>
      <c r="G131" s="486"/>
      <c r="H131" s="488">
        <f>E131*F131</f>
        <v>0</v>
      </c>
    </row>
    <row r="133" spans="1:8" ht="17.25" customHeight="1">
      <c r="A133" s="510" t="s">
        <v>1810</v>
      </c>
      <c r="B133" s="507" t="s">
        <v>1809</v>
      </c>
    </row>
    <row r="134" spans="1:8" ht="57" customHeight="1">
      <c r="B134" s="537" t="s">
        <v>1808</v>
      </c>
    </row>
    <row r="135" spans="1:8" ht="33" customHeight="1">
      <c r="B135" s="507" t="s">
        <v>1807</v>
      </c>
    </row>
    <row r="136" spans="1:8">
      <c r="D136" s="511" t="s">
        <v>263</v>
      </c>
      <c r="E136" s="505">
        <v>9</v>
      </c>
      <c r="F136" s="488"/>
      <c r="G136" s="486"/>
      <c r="H136" s="488">
        <f>E136*F136</f>
        <v>0</v>
      </c>
    </row>
    <row r="138" spans="1:8" ht="21.75" customHeight="1">
      <c r="A138" s="510" t="s">
        <v>1806</v>
      </c>
      <c r="B138" s="507" t="s">
        <v>1805</v>
      </c>
    </row>
    <row r="139" spans="1:8" ht="133.5" customHeight="1">
      <c r="B139" s="537" t="s">
        <v>1804</v>
      </c>
    </row>
    <row r="140" spans="1:8" ht="32.25" customHeight="1">
      <c r="B140" s="507" t="s">
        <v>1803</v>
      </c>
    </row>
    <row r="141" spans="1:8">
      <c r="D141" s="487" t="s">
        <v>263</v>
      </c>
      <c r="E141" s="505">
        <v>6</v>
      </c>
      <c r="F141" s="488"/>
      <c r="G141" s="486"/>
      <c r="H141" s="488">
        <f>E141*F141</f>
        <v>0</v>
      </c>
    </row>
    <row r="143" spans="1:8" ht="17.25" customHeight="1">
      <c r="A143" s="510" t="s">
        <v>1802</v>
      </c>
      <c r="B143" s="507" t="s">
        <v>1801</v>
      </c>
    </row>
    <row r="144" spans="1:8" ht="247.5" customHeight="1">
      <c r="B144" s="537" t="s">
        <v>1800</v>
      </c>
    </row>
    <row r="145" spans="1:10" ht="47.25" customHeight="1">
      <c r="B145" s="507" t="s">
        <v>1799</v>
      </c>
    </row>
    <row r="146" spans="1:10">
      <c r="D146" s="487" t="s">
        <v>263</v>
      </c>
      <c r="E146" s="505">
        <v>7</v>
      </c>
      <c r="F146" s="488"/>
      <c r="G146" s="486"/>
      <c r="H146" s="488">
        <f>E146*F146</f>
        <v>0</v>
      </c>
    </row>
    <row r="148" spans="1:10" ht="16.5" customHeight="1">
      <c r="A148" s="510" t="s">
        <v>1798</v>
      </c>
      <c r="B148" s="507" t="s">
        <v>1794</v>
      </c>
    </row>
    <row r="149" spans="1:10" ht="116.25" customHeight="1">
      <c r="B149" s="537" t="s">
        <v>1797</v>
      </c>
    </row>
    <row r="150" spans="1:10" ht="42.75">
      <c r="B150" s="507" t="s">
        <v>1796</v>
      </c>
    </row>
    <row r="151" spans="1:10">
      <c r="D151" s="487" t="s">
        <v>263</v>
      </c>
      <c r="E151" s="505">
        <v>31</v>
      </c>
      <c r="F151" s="488"/>
      <c r="G151" s="486"/>
      <c r="H151" s="488">
        <f>E151*F151</f>
        <v>0</v>
      </c>
    </row>
    <row r="153" spans="1:10" ht="17.25" customHeight="1">
      <c r="A153" s="510" t="s">
        <v>1795</v>
      </c>
      <c r="B153" s="507" t="s">
        <v>1794</v>
      </c>
    </row>
    <row r="154" spans="1:10" ht="132" customHeight="1">
      <c r="B154" s="537" t="s">
        <v>1793</v>
      </c>
    </row>
    <row r="155" spans="1:10" ht="42.75">
      <c r="B155" s="507" t="s">
        <v>1792</v>
      </c>
    </row>
    <row r="156" spans="1:10">
      <c r="D156" s="487" t="s">
        <v>263</v>
      </c>
      <c r="E156" s="505">
        <v>3</v>
      </c>
      <c r="F156" s="488"/>
      <c r="G156" s="486"/>
      <c r="H156" s="488">
        <f>E156*F156</f>
        <v>0</v>
      </c>
    </row>
    <row r="157" spans="1:10">
      <c r="D157" s="487"/>
      <c r="E157" s="505"/>
      <c r="F157" s="485"/>
      <c r="G157" s="486"/>
      <c r="H157" s="485"/>
    </row>
    <row r="158" spans="1:10" ht="17.25" customHeight="1">
      <c r="B158" s="528" t="s">
        <v>1791</v>
      </c>
    </row>
    <row r="160" spans="1:10" s="433" customFormat="1" ht="148.5" customHeight="1">
      <c r="A160" s="432" t="s">
        <v>1705</v>
      </c>
      <c r="B160" s="481" t="s">
        <v>1790</v>
      </c>
      <c r="C160" s="437"/>
      <c r="D160" s="430"/>
      <c r="E160" s="429"/>
      <c r="F160" s="484"/>
      <c r="G160" s="484"/>
      <c r="H160" s="484"/>
      <c r="J160" s="513"/>
    </row>
    <row r="161" spans="1:10" s="438" customFormat="1" ht="18" customHeight="1">
      <c r="A161" s="432"/>
      <c r="B161" s="481" t="s">
        <v>1789</v>
      </c>
      <c r="C161" s="437"/>
    </row>
    <row r="162" spans="1:10" s="438" customFormat="1" ht="45.75" customHeight="1">
      <c r="A162" s="432"/>
      <c r="B162" s="481" t="s">
        <v>1788</v>
      </c>
      <c r="C162" s="437"/>
    </row>
    <row r="163" spans="1:10">
      <c r="D163" s="487" t="s">
        <v>81</v>
      </c>
      <c r="E163" s="505">
        <v>3</v>
      </c>
      <c r="F163" s="488"/>
      <c r="G163" s="486"/>
      <c r="H163" s="488">
        <f>E163*F163</f>
        <v>0</v>
      </c>
    </row>
    <row r="166" spans="1:10" ht="15.75">
      <c r="B166" s="426" t="s">
        <v>1787</v>
      </c>
      <c r="H166" s="425">
        <f>SUM(H21:H165)</f>
        <v>0</v>
      </c>
    </row>
    <row r="169" spans="1:10" ht="15.75">
      <c r="B169" s="426" t="s">
        <v>1724</v>
      </c>
    </row>
    <row r="171" spans="1:10" s="498" customFormat="1" ht="84.75" customHeight="1">
      <c r="A171" s="479" t="s">
        <v>1705</v>
      </c>
      <c r="B171" s="497" t="s">
        <v>1786</v>
      </c>
      <c r="C171" s="503"/>
      <c r="D171" s="502"/>
      <c r="E171" s="501"/>
      <c r="F171" s="500"/>
      <c r="G171" s="500"/>
      <c r="H171" s="500"/>
      <c r="J171" s="499"/>
    </row>
    <row r="172" spans="1:10" s="498" customFormat="1" ht="14.25">
      <c r="A172" s="479"/>
      <c r="B172" s="497"/>
      <c r="C172" s="495" t="s">
        <v>81</v>
      </c>
      <c r="D172" s="494" t="s">
        <v>1721</v>
      </c>
      <c r="E172" s="493">
        <v>0.5</v>
      </c>
      <c r="F172" s="423"/>
      <c r="G172" s="492"/>
      <c r="H172" s="491">
        <f>E172/100*H166</f>
        <v>0</v>
      </c>
      <c r="J172" s="499"/>
    </row>
    <row r="173" spans="1:10" s="498" customFormat="1" ht="14.25">
      <c r="A173" s="479"/>
      <c r="B173" s="497"/>
      <c r="C173" s="503"/>
      <c r="D173" s="502"/>
      <c r="E173" s="501"/>
      <c r="F173" s="500"/>
      <c r="G173" s="500"/>
      <c r="H173" s="500"/>
      <c r="J173" s="499"/>
    </row>
    <row r="174" spans="1:10" s="470" customFormat="1" ht="104.25" customHeight="1">
      <c r="A174" s="479" t="s">
        <v>1703</v>
      </c>
      <c r="B174" s="497" t="s">
        <v>1785</v>
      </c>
      <c r="C174" s="473"/>
      <c r="D174" s="472"/>
      <c r="E174" s="471"/>
      <c r="F174" s="477"/>
      <c r="G174" s="477"/>
      <c r="H174" s="476"/>
    </row>
    <row r="175" spans="1:10" s="470" customFormat="1" ht="14.25">
      <c r="A175" s="475"/>
      <c r="B175" s="496"/>
      <c r="C175" s="495" t="s">
        <v>81</v>
      </c>
      <c r="D175" s="494" t="s">
        <v>1721</v>
      </c>
      <c r="E175" s="493">
        <v>0.7</v>
      </c>
      <c r="F175" s="423"/>
      <c r="G175" s="492"/>
      <c r="H175" s="491">
        <f>E175/100*H166</f>
        <v>0</v>
      </c>
    </row>
    <row r="177" spans="1:8" s="438" customFormat="1" ht="135.75" customHeight="1">
      <c r="A177" s="432" t="s">
        <v>1700</v>
      </c>
      <c r="B177" s="442" t="s">
        <v>1720</v>
      </c>
      <c r="C177" s="490"/>
      <c r="D177" s="489"/>
      <c r="E177" s="429"/>
      <c r="F177" s="436"/>
      <c r="G177" s="436"/>
      <c r="H177" s="436"/>
    </row>
    <row r="178" spans="1:8" s="438" customFormat="1" ht="48" customHeight="1">
      <c r="A178" s="432"/>
      <c r="B178" s="442" t="s">
        <v>1719</v>
      </c>
      <c r="C178" s="490"/>
      <c r="D178" s="489"/>
      <c r="E178" s="429"/>
      <c r="F178" s="436"/>
      <c r="G178" s="436"/>
      <c r="H178" s="436"/>
    </row>
    <row r="179" spans="1:8" s="438" customFormat="1" ht="19.5" customHeight="1">
      <c r="A179" s="432"/>
      <c r="B179" s="442" t="s">
        <v>1718</v>
      </c>
      <c r="C179" s="490"/>
      <c r="D179" s="489"/>
      <c r="E179" s="429"/>
      <c r="F179" s="436"/>
      <c r="G179" s="436"/>
      <c r="H179" s="436"/>
    </row>
    <row r="180" spans="1:8" s="438" customFormat="1" ht="30.75" customHeight="1">
      <c r="A180" s="432"/>
      <c r="B180" s="442" t="s">
        <v>1717</v>
      </c>
      <c r="C180" s="490"/>
      <c r="D180" s="489"/>
      <c r="E180" s="429"/>
      <c r="F180" s="436"/>
      <c r="G180" s="436"/>
      <c r="H180" s="436"/>
    </row>
    <row r="181" spans="1:8" s="438" customFormat="1" ht="17.25" customHeight="1">
      <c r="A181" s="443"/>
      <c r="B181" s="442" t="s">
        <v>1716</v>
      </c>
      <c r="C181" s="506" t="s">
        <v>1784</v>
      </c>
      <c r="D181" s="487" t="s">
        <v>263</v>
      </c>
      <c r="E181" s="429">
        <v>2</v>
      </c>
      <c r="F181" s="488"/>
      <c r="G181" s="486"/>
      <c r="H181" s="488">
        <f>E181*F181</f>
        <v>0</v>
      </c>
    </row>
    <row r="182" spans="1:8" s="438" customFormat="1" ht="17.25" customHeight="1">
      <c r="A182" s="443"/>
      <c r="B182" s="442" t="s">
        <v>1715</v>
      </c>
      <c r="C182" s="506" t="s">
        <v>1783</v>
      </c>
      <c r="D182" s="487" t="s">
        <v>263</v>
      </c>
      <c r="E182" s="429">
        <v>2</v>
      </c>
      <c r="F182" s="488"/>
      <c r="G182" s="486"/>
      <c r="H182" s="488">
        <f>E182*F182</f>
        <v>0</v>
      </c>
    </row>
    <row r="183" spans="1:8" s="438" customFormat="1" ht="14.25">
      <c r="A183" s="443"/>
      <c r="B183" s="442"/>
      <c r="C183" s="437"/>
      <c r="D183" s="487"/>
      <c r="E183" s="429"/>
      <c r="F183" s="485"/>
      <c r="G183" s="486"/>
      <c r="H183" s="485"/>
    </row>
    <row r="184" spans="1:8" s="438" customFormat="1" ht="75.75" customHeight="1">
      <c r="A184" s="432" t="s">
        <v>1697</v>
      </c>
      <c r="B184" s="481" t="s">
        <v>1782</v>
      </c>
      <c r="C184" s="484"/>
      <c r="D184" s="430"/>
      <c r="E184" s="483"/>
      <c r="F184" s="482"/>
      <c r="G184" s="482"/>
      <c r="H184" s="482"/>
    </row>
    <row r="185" spans="1:8" s="438" customFormat="1" ht="14.25">
      <c r="A185" s="432"/>
      <c r="B185" s="481"/>
      <c r="C185" s="480"/>
      <c r="D185" s="430" t="s">
        <v>81</v>
      </c>
      <c r="E185" s="429">
        <v>1</v>
      </c>
      <c r="F185" s="427"/>
      <c r="G185" s="428"/>
      <c r="H185" s="427">
        <f>E185*F185</f>
        <v>0</v>
      </c>
    </row>
    <row r="187" spans="1:8" s="470" customFormat="1" ht="46.5" customHeight="1">
      <c r="A187" s="479" t="s">
        <v>1694</v>
      </c>
      <c r="B187" s="478" t="s">
        <v>1712</v>
      </c>
      <c r="C187" s="473"/>
      <c r="D187" s="472"/>
      <c r="E187" s="471"/>
      <c r="F187" s="477"/>
      <c r="G187" s="477"/>
      <c r="H187" s="476"/>
    </row>
    <row r="188" spans="1:8" s="470" customFormat="1" ht="14.25">
      <c r="A188" s="475"/>
      <c r="B188" s="474"/>
      <c r="C188" s="473"/>
      <c r="D188" s="472" t="s">
        <v>341</v>
      </c>
      <c r="E188" s="471">
        <v>5</v>
      </c>
      <c r="F188" s="427"/>
      <c r="G188" s="428"/>
      <c r="H188" s="427">
        <f>E188*F188</f>
        <v>0</v>
      </c>
    </row>
    <row r="191" spans="1:8" ht="15.75">
      <c r="B191" s="426" t="s">
        <v>1711</v>
      </c>
      <c r="H191" s="425">
        <f>SUM(H171:H189)</f>
        <v>0</v>
      </c>
    </row>
  </sheetData>
  <sheetProtection selectLockedCells="1" selectUnlockedCells="1"/>
  <mergeCells count="4">
    <mergeCell ref="B5:H5"/>
    <mergeCell ref="B6:H6"/>
    <mergeCell ref="B8:H8"/>
    <mergeCell ref="B17:H17"/>
  </mergeCells>
  <pageMargins left="0.90551181102362199" right="0.51181102362204722" top="0.74803149606299213" bottom="0.74803149606299213" header="0.31496062992125984" footer="0.31496062992125984"/>
  <pageSetup paperSize="9" scale="94" firstPageNumber="0" orientation="portrait" horizontalDpi="300" verticalDpi="300" r:id="rId1"/>
  <headerFooter alignWithMargins="0">
    <oddHeader>&amp;L&amp;"Calibri,Krepko"&amp;9DU Polzela, 4-Načrt s področja strojništva, 6683-PZI&amp;R&amp;"Arial,Krepko"&amp;9&amp;A</oddHeader>
    <oddFooter>&amp;R&amp;"Calibri,Običajno"&amp;P/&amp;N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4BC9-2A16-40E7-974A-A67C64F92286}">
  <sheetPr>
    <tabColor rgb="FF00B0F0"/>
  </sheetPr>
  <dimension ref="A1:J359"/>
  <sheetViews>
    <sheetView view="pageBreakPreview" zoomScaleNormal="100" zoomScaleSheetLayoutView="100" workbookViewId="0">
      <selection activeCell="F356" sqref="F356"/>
    </sheetView>
  </sheetViews>
  <sheetFormatPr defaultColWidth="9.5703125" defaultRowHeight="12.75"/>
  <cols>
    <col min="1" max="1" width="4.7109375" style="423" customWidth="1"/>
    <col min="2" max="2" width="42.85546875" style="423" customWidth="1"/>
    <col min="3" max="3" width="10.5703125" style="423" customWidth="1"/>
    <col min="4" max="4" width="4.5703125" style="423" customWidth="1"/>
    <col min="5" max="5" width="5.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1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16.5">
      <c r="A3" s="462"/>
      <c r="B3" s="461" t="s">
        <v>1677</v>
      </c>
      <c r="C3" s="434"/>
      <c r="D3" s="452"/>
      <c r="E3" s="451"/>
      <c r="F3" s="460"/>
      <c r="G3" s="451"/>
      <c r="H3" s="459"/>
    </row>
    <row r="5" spans="1:8" s="438" customFormat="1" ht="25.5" customHeight="1">
      <c r="A5" s="453"/>
      <c r="B5" s="1289" t="s">
        <v>1781</v>
      </c>
      <c r="C5" s="1290"/>
      <c r="D5" s="1290"/>
      <c r="E5" s="1290"/>
      <c r="F5" s="1290"/>
      <c r="G5" s="1290"/>
      <c r="H5" s="1290"/>
    </row>
    <row r="6" spans="1:8" s="438" customFormat="1" ht="15">
      <c r="A6" s="453"/>
      <c r="B6" s="1289" t="s">
        <v>1710</v>
      </c>
      <c r="C6" s="1290"/>
      <c r="D6" s="1290"/>
      <c r="E6" s="1290"/>
      <c r="F6" s="1290"/>
      <c r="G6" s="1290"/>
      <c r="H6" s="1290"/>
    </row>
    <row r="7" spans="1:8" s="438" customFormat="1" ht="15">
      <c r="A7" s="453"/>
      <c r="B7" s="458"/>
      <c r="C7" s="457"/>
      <c r="D7" s="457"/>
      <c r="E7" s="457"/>
      <c r="F7" s="457"/>
      <c r="G7" s="457"/>
      <c r="H7" s="457"/>
    </row>
    <row r="8" spans="1:8" s="438" customFormat="1" ht="15">
      <c r="A8" s="453"/>
      <c r="B8" s="1291" t="s">
        <v>1708</v>
      </c>
      <c r="C8" s="1292"/>
      <c r="D8" s="1292"/>
      <c r="E8" s="1292"/>
      <c r="F8" s="1293"/>
      <c r="G8" s="1293"/>
      <c r="H8" s="1293"/>
    </row>
    <row r="9" spans="1:8" s="438" customFormat="1" ht="15">
      <c r="A9" s="453"/>
      <c r="B9" s="431"/>
      <c r="C9" s="434"/>
      <c r="D9" s="452"/>
      <c r="E9" s="451"/>
      <c r="F9" s="450"/>
      <c r="G9" s="450"/>
      <c r="H9" s="450"/>
    </row>
    <row r="10" spans="1:8" s="438" customFormat="1" ht="21.75" customHeight="1">
      <c r="A10" s="453"/>
      <c r="B10" s="456" t="s">
        <v>2078</v>
      </c>
      <c r="C10" s="455"/>
      <c r="D10" s="452"/>
      <c r="E10" s="451"/>
      <c r="F10" s="450"/>
      <c r="G10" s="450"/>
      <c r="H10" s="454">
        <f>H328</f>
        <v>0</v>
      </c>
    </row>
    <row r="11" spans="1:8" s="438" customFormat="1" ht="15">
      <c r="A11" s="453"/>
      <c r="B11" s="456" t="s">
        <v>1780</v>
      </c>
      <c r="C11" s="455"/>
      <c r="D11" s="452"/>
      <c r="E11" s="451"/>
      <c r="F11" s="450"/>
      <c r="G11" s="450"/>
      <c r="H11" s="454">
        <f>H359</f>
        <v>0</v>
      </c>
    </row>
    <row r="12" spans="1:8" s="438" customFormat="1" ht="15">
      <c r="A12" s="453"/>
      <c r="B12" s="431"/>
      <c r="C12" s="434"/>
      <c r="D12" s="452"/>
      <c r="E12" s="451"/>
      <c r="F12" s="450"/>
      <c r="G12" s="450"/>
      <c r="H12" s="450"/>
    </row>
    <row r="13" spans="1:8" s="438" customFormat="1" ht="15.75" thickBot="1">
      <c r="A13" s="453"/>
      <c r="B13" s="431" t="s">
        <v>2586</v>
      </c>
      <c r="C13" s="434"/>
      <c r="D13" s="452"/>
      <c r="E13" s="451"/>
      <c r="F13" s="450"/>
      <c r="G13" s="450"/>
      <c r="H13" s="449">
        <f>SUM(H10:H11)</f>
        <v>0</v>
      </c>
    </row>
    <row r="15" spans="1:8" ht="15.75" customHeight="1"/>
    <row r="16" spans="1:8" ht="21" customHeight="1">
      <c r="B16" s="426" t="s">
        <v>2077</v>
      </c>
    </row>
    <row r="17" spans="1:2" ht="11.25" customHeight="1">
      <c r="B17" s="426"/>
    </row>
    <row r="18" spans="1:2" ht="21" customHeight="1">
      <c r="B18" s="582" t="s">
        <v>2076</v>
      </c>
    </row>
    <row r="19" spans="1:2" ht="11.25" customHeight="1">
      <c r="B19" s="426"/>
    </row>
    <row r="20" spans="1:2" ht="46.5" customHeight="1">
      <c r="A20" s="432" t="s">
        <v>1705</v>
      </c>
      <c r="B20" s="442" t="s">
        <v>2075</v>
      </c>
    </row>
    <row r="21" spans="1:2" ht="27" customHeight="1">
      <c r="B21" s="591" t="s">
        <v>2074</v>
      </c>
    </row>
    <row r="22" spans="1:2" ht="83.25" customHeight="1">
      <c r="B22" s="455" t="s">
        <v>1954</v>
      </c>
    </row>
    <row r="23" spans="1:2" ht="63.75">
      <c r="B23" s="455" t="s">
        <v>2073</v>
      </c>
    </row>
    <row r="24" spans="1:2" ht="76.5">
      <c r="B24" s="455" t="s">
        <v>1959</v>
      </c>
    </row>
    <row r="25" spans="1:2" ht="49.5">
      <c r="B25" s="455" t="s">
        <v>2072</v>
      </c>
    </row>
    <row r="26" spans="1:2" ht="89.25">
      <c r="B26" s="455" t="s">
        <v>1957</v>
      </c>
    </row>
    <row r="27" spans="1:2" ht="114.75">
      <c r="B27" s="455" t="s">
        <v>2071</v>
      </c>
    </row>
    <row r="28" spans="1:2" ht="63.75">
      <c r="B28" s="455" t="s">
        <v>1956</v>
      </c>
    </row>
    <row r="29" spans="1:2" ht="44.25" customHeight="1">
      <c r="B29" s="455" t="s">
        <v>2070</v>
      </c>
    </row>
    <row r="30" spans="1:2" ht="25.5">
      <c r="B30" s="455" t="s">
        <v>2069</v>
      </c>
    </row>
    <row r="31" spans="1:2" ht="140.25">
      <c r="B31" s="455" t="s">
        <v>2068</v>
      </c>
    </row>
    <row r="32" spans="1:2" ht="38.25">
      <c r="B32" s="455" t="s">
        <v>2067</v>
      </c>
    </row>
    <row r="33" spans="2:2" ht="89.25">
      <c r="B33" s="455" t="s">
        <v>2066</v>
      </c>
    </row>
    <row r="34" spans="2:2" ht="81" customHeight="1">
      <c r="B34" s="455" t="s">
        <v>2065</v>
      </c>
    </row>
    <row r="35" spans="2:2" ht="38.25">
      <c r="B35" s="455" t="s">
        <v>2064</v>
      </c>
    </row>
    <row r="36" spans="2:2" ht="96">
      <c r="B36" s="455" t="s">
        <v>2063</v>
      </c>
    </row>
    <row r="37" spans="2:2" ht="38.25">
      <c r="B37" s="455" t="s">
        <v>2062</v>
      </c>
    </row>
    <row r="38" spans="2:2" ht="102">
      <c r="B38" s="455" t="s">
        <v>2061</v>
      </c>
    </row>
    <row r="39" spans="2:2" ht="51">
      <c r="B39" s="455" t="s">
        <v>2060</v>
      </c>
    </row>
    <row r="40" spans="2:2">
      <c r="B40" s="538" t="s">
        <v>2006</v>
      </c>
    </row>
    <row r="41" spans="2:2" ht="25.5">
      <c r="B41" s="455" t="s">
        <v>2059</v>
      </c>
    </row>
    <row r="42" spans="2:2">
      <c r="B42" s="455" t="s">
        <v>2058</v>
      </c>
    </row>
    <row r="43" spans="2:2" ht="25.5">
      <c r="B43" s="455" t="s">
        <v>2057</v>
      </c>
    </row>
    <row r="44" spans="2:2" ht="25.5">
      <c r="B44" s="455" t="s">
        <v>2056</v>
      </c>
    </row>
    <row r="45" spans="2:2">
      <c r="B45" s="455" t="s">
        <v>2055</v>
      </c>
    </row>
    <row r="46" spans="2:2" ht="25.5">
      <c r="B46" s="455" t="s">
        <v>2054</v>
      </c>
    </row>
    <row r="47" spans="2:2">
      <c r="B47" s="455" t="s">
        <v>2053</v>
      </c>
    </row>
    <row r="48" spans="2:2">
      <c r="B48" s="455" t="s">
        <v>2052</v>
      </c>
    </row>
    <row r="49" spans="1:8">
      <c r="B49" s="455" t="s">
        <v>2051</v>
      </c>
    </row>
    <row r="50" spans="1:8">
      <c r="B50" s="455" t="s">
        <v>2050</v>
      </c>
    </row>
    <row r="51" spans="1:8">
      <c r="B51" s="455" t="s">
        <v>2001</v>
      </c>
    </row>
    <row r="52" spans="1:8" ht="25.5">
      <c r="B52" s="455" t="s">
        <v>2049</v>
      </c>
    </row>
    <row r="53" spans="1:8">
      <c r="B53" s="455" t="s">
        <v>2048</v>
      </c>
    </row>
    <row r="54" spans="1:8">
      <c r="B54" s="455" t="s">
        <v>2047</v>
      </c>
    </row>
    <row r="55" spans="1:8" ht="18.75" customHeight="1">
      <c r="B55" s="455" t="s">
        <v>2046</v>
      </c>
    </row>
    <row r="56" spans="1:8">
      <c r="B56" s="455" t="s">
        <v>2045</v>
      </c>
    </row>
    <row r="57" spans="1:8">
      <c r="B57" s="455" t="s">
        <v>2044</v>
      </c>
    </row>
    <row r="58" spans="1:8">
      <c r="B58" s="455" t="s">
        <v>2043</v>
      </c>
    </row>
    <row r="59" spans="1:8" ht="25.5">
      <c r="B59" s="455" t="s">
        <v>2042</v>
      </c>
    </row>
    <row r="60" spans="1:8" ht="16.5" customHeight="1">
      <c r="B60" s="455" t="s">
        <v>2041</v>
      </c>
    </row>
    <row r="61" spans="1:8" ht="30" customHeight="1">
      <c r="B61" s="442" t="s">
        <v>2040</v>
      </c>
    </row>
    <row r="62" spans="1:8">
      <c r="B62" s="455"/>
      <c r="D62" s="430" t="s">
        <v>263</v>
      </c>
      <c r="E62" s="451">
        <v>3</v>
      </c>
      <c r="F62" s="488"/>
      <c r="G62" s="486"/>
      <c r="H62" s="488">
        <f>E62*F62</f>
        <v>0</v>
      </c>
    </row>
    <row r="64" spans="1:8" ht="71.25">
      <c r="A64" s="432" t="s">
        <v>1703</v>
      </c>
      <c r="B64" s="442" t="s">
        <v>2039</v>
      </c>
    </row>
    <row r="65" spans="2:2" ht="63.75">
      <c r="B65" s="455" t="s">
        <v>2038</v>
      </c>
    </row>
    <row r="66" spans="2:2" ht="76.5">
      <c r="B66" s="455" t="s">
        <v>2017</v>
      </c>
    </row>
    <row r="67" spans="2:2" ht="63.75">
      <c r="B67" s="455" t="s">
        <v>1939</v>
      </c>
    </row>
    <row r="68" spans="2:2" ht="25.5">
      <c r="B68" s="455" t="s">
        <v>2016</v>
      </c>
    </row>
    <row r="69" spans="2:2" ht="38.25">
      <c r="B69" s="455" t="s">
        <v>1937</v>
      </c>
    </row>
    <row r="70" spans="2:2" ht="54.75" customHeight="1">
      <c r="B70" s="455" t="s">
        <v>2014</v>
      </c>
    </row>
    <row r="71" spans="2:2">
      <c r="B71" s="538" t="s">
        <v>2006</v>
      </c>
    </row>
    <row r="72" spans="2:2">
      <c r="B72" s="455" t="s">
        <v>2037</v>
      </c>
    </row>
    <row r="73" spans="2:2">
      <c r="B73" s="455" t="s">
        <v>2036</v>
      </c>
    </row>
    <row r="74" spans="2:2">
      <c r="B74" s="455" t="s">
        <v>2035</v>
      </c>
    </row>
    <row r="75" spans="2:2">
      <c r="B75" s="455" t="s">
        <v>2002</v>
      </c>
    </row>
    <row r="76" spans="2:2">
      <c r="B76" s="455" t="s">
        <v>2001</v>
      </c>
    </row>
    <row r="77" spans="2:2" ht="25.5">
      <c r="B77" s="455" t="s">
        <v>2034</v>
      </c>
    </row>
    <row r="78" spans="2:2">
      <c r="B78" s="455" t="s">
        <v>1999</v>
      </c>
    </row>
    <row r="79" spans="2:2">
      <c r="B79" s="455" t="s">
        <v>2033</v>
      </c>
    </row>
    <row r="80" spans="2:2">
      <c r="B80" s="455" t="s">
        <v>2032</v>
      </c>
    </row>
    <row r="81" spans="1:8">
      <c r="B81" s="455" t="s">
        <v>2031</v>
      </c>
    </row>
    <row r="82" spans="1:8">
      <c r="B82" s="455" t="s">
        <v>2030</v>
      </c>
    </row>
    <row r="83" spans="1:8">
      <c r="B83" s="455" t="s">
        <v>1992</v>
      </c>
    </row>
    <row r="84" spans="1:8" ht="18" customHeight="1">
      <c r="B84" s="455" t="s">
        <v>1991</v>
      </c>
    </row>
    <row r="85" spans="1:8" ht="30" customHeight="1">
      <c r="B85" s="442" t="s">
        <v>2029</v>
      </c>
    </row>
    <row r="86" spans="1:8">
      <c r="B86" s="455"/>
      <c r="D86" s="430" t="s">
        <v>263</v>
      </c>
      <c r="E86" s="451">
        <v>3</v>
      </c>
      <c r="F86" s="488"/>
      <c r="G86" s="486"/>
      <c r="H86" s="488">
        <f>E86*F86</f>
        <v>0</v>
      </c>
    </row>
    <row r="88" spans="1:8" ht="105.75" customHeight="1">
      <c r="A88" s="432" t="s">
        <v>1700</v>
      </c>
      <c r="B88" s="442" t="s">
        <v>1949</v>
      </c>
    </row>
    <row r="89" spans="1:8" ht="42" customHeight="1">
      <c r="B89" s="455" t="s">
        <v>1948</v>
      </c>
    </row>
    <row r="90" spans="1:8" ht="56.25" customHeight="1">
      <c r="B90" s="455" t="s">
        <v>1947</v>
      </c>
    </row>
    <row r="91" spans="1:8" ht="79.5" customHeight="1">
      <c r="B91" s="455" t="s">
        <v>2017</v>
      </c>
    </row>
    <row r="92" spans="1:8" ht="64.5" customHeight="1">
      <c r="B92" s="455" t="s">
        <v>1939</v>
      </c>
    </row>
    <row r="93" spans="1:8" ht="27" customHeight="1">
      <c r="B93" s="455" t="s">
        <v>2016</v>
      </c>
    </row>
    <row r="94" spans="1:8" ht="51">
      <c r="B94" s="455" t="s">
        <v>1945</v>
      </c>
    </row>
    <row r="95" spans="1:8" ht="57" customHeight="1">
      <c r="B95" s="455" t="s">
        <v>2014</v>
      </c>
    </row>
    <row r="96" spans="1:8">
      <c r="B96" s="538" t="s">
        <v>2006</v>
      </c>
    </row>
    <row r="97" spans="2:2">
      <c r="B97" s="455" t="s">
        <v>2005</v>
      </c>
    </row>
    <row r="98" spans="2:2">
      <c r="B98" s="455" t="s">
        <v>2004</v>
      </c>
    </row>
    <row r="99" spans="2:2">
      <c r="B99" s="455" t="s">
        <v>2028</v>
      </c>
    </row>
    <row r="100" spans="2:2">
      <c r="B100" s="455" t="s">
        <v>2027</v>
      </c>
    </row>
    <row r="101" spans="2:2">
      <c r="B101" s="455" t="s">
        <v>2001</v>
      </c>
    </row>
    <row r="102" spans="2:2" ht="25.5">
      <c r="B102" s="455" t="s">
        <v>2026</v>
      </c>
    </row>
    <row r="103" spans="2:2">
      <c r="B103" s="455" t="s">
        <v>1999</v>
      </c>
    </row>
    <row r="104" spans="2:2" ht="18" customHeight="1">
      <c r="B104" s="455" t="s">
        <v>1903</v>
      </c>
    </row>
    <row r="105" spans="2:2" ht="25.5">
      <c r="B105" s="455" t="s">
        <v>2025</v>
      </c>
    </row>
    <row r="106" spans="2:2">
      <c r="B106" s="455" t="s">
        <v>2024</v>
      </c>
    </row>
    <row r="107" spans="2:2">
      <c r="B107" s="455" t="s">
        <v>2023</v>
      </c>
    </row>
    <row r="108" spans="2:2">
      <c r="B108" s="455" t="s">
        <v>2022</v>
      </c>
    </row>
    <row r="109" spans="2:2" ht="16.5" customHeight="1">
      <c r="B109" s="455" t="s">
        <v>2021</v>
      </c>
    </row>
    <row r="110" spans="2:2">
      <c r="B110" s="455" t="s">
        <v>1992</v>
      </c>
    </row>
    <row r="111" spans="2:2">
      <c r="B111" s="455" t="s">
        <v>1991</v>
      </c>
    </row>
    <row r="112" spans="2:2" ht="30" customHeight="1">
      <c r="B112" s="442" t="s">
        <v>2020</v>
      </c>
    </row>
    <row r="113" spans="1:8">
      <c r="B113" s="455"/>
      <c r="D113" s="430" t="s">
        <v>263</v>
      </c>
      <c r="E113" s="451">
        <v>7</v>
      </c>
      <c r="F113" s="488"/>
      <c r="G113" s="486"/>
      <c r="H113" s="488">
        <f>E113*F113</f>
        <v>0</v>
      </c>
    </row>
    <row r="115" spans="1:8" ht="75" customHeight="1">
      <c r="A115" s="432" t="s">
        <v>1697</v>
      </c>
      <c r="B115" s="442" t="s">
        <v>2019</v>
      </c>
    </row>
    <row r="116" spans="1:8" ht="38.25">
      <c r="B116" s="455" t="s">
        <v>1948</v>
      </c>
    </row>
    <row r="117" spans="1:8" ht="51">
      <c r="B117" s="455" t="s">
        <v>2018</v>
      </c>
    </row>
    <row r="118" spans="1:8" ht="76.5">
      <c r="B118" s="455" t="s">
        <v>2017</v>
      </c>
    </row>
    <row r="119" spans="1:8" ht="63.75">
      <c r="B119" s="455" t="s">
        <v>1939</v>
      </c>
    </row>
    <row r="120" spans="1:8" ht="25.5">
      <c r="B120" s="455" t="s">
        <v>2016</v>
      </c>
    </row>
    <row r="121" spans="1:8" ht="54" customHeight="1">
      <c r="B121" s="455" t="s">
        <v>2015</v>
      </c>
    </row>
    <row r="122" spans="1:8" ht="63.75">
      <c r="B122" s="455" t="s">
        <v>2014</v>
      </c>
    </row>
    <row r="123" spans="1:8">
      <c r="B123" s="538" t="s">
        <v>2006</v>
      </c>
    </row>
    <row r="124" spans="1:8">
      <c r="B124" s="455" t="s">
        <v>2013</v>
      </c>
    </row>
    <row r="125" spans="1:8">
      <c r="B125" s="455" t="s">
        <v>2012</v>
      </c>
    </row>
    <row r="126" spans="1:8">
      <c r="B126" s="455" t="s">
        <v>2003</v>
      </c>
    </row>
    <row r="127" spans="1:8">
      <c r="B127" s="455" t="s">
        <v>2002</v>
      </c>
    </row>
    <row r="128" spans="1:8">
      <c r="B128" s="455" t="s">
        <v>2001</v>
      </c>
    </row>
    <row r="129" spans="2:8" ht="25.5">
      <c r="B129" s="455" t="s">
        <v>2000</v>
      </c>
    </row>
    <row r="130" spans="2:8">
      <c r="B130" s="455" t="s">
        <v>1999</v>
      </c>
    </row>
    <row r="131" spans="2:8" ht="25.5">
      <c r="B131" s="455" t="s">
        <v>1998</v>
      </c>
    </row>
    <row r="132" spans="2:8" ht="25.5">
      <c r="B132" s="455" t="s">
        <v>1997</v>
      </c>
    </row>
    <row r="133" spans="2:8">
      <c r="B133" s="455" t="s">
        <v>1996</v>
      </c>
    </row>
    <row r="134" spans="2:8">
      <c r="B134" s="455" t="s">
        <v>1995</v>
      </c>
    </row>
    <row r="135" spans="2:8">
      <c r="B135" s="455" t="s">
        <v>1994</v>
      </c>
    </row>
    <row r="136" spans="2:8">
      <c r="B136" s="455" t="s">
        <v>1993</v>
      </c>
    </row>
    <row r="137" spans="2:8">
      <c r="B137" s="455" t="s">
        <v>1992</v>
      </c>
    </row>
    <row r="138" spans="2:8">
      <c r="B138" s="455" t="s">
        <v>1991</v>
      </c>
    </row>
    <row r="139" spans="2:8">
      <c r="B139" s="455" t="s">
        <v>2011</v>
      </c>
    </row>
    <row r="140" spans="2:8">
      <c r="B140" s="455" t="s">
        <v>2010</v>
      </c>
    </row>
    <row r="141" spans="2:8">
      <c r="B141" s="455" t="s">
        <v>2009</v>
      </c>
    </row>
    <row r="142" spans="2:8" ht="30" customHeight="1">
      <c r="B142" s="442" t="s">
        <v>2008</v>
      </c>
    </row>
    <row r="143" spans="2:8">
      <c r="B143" s="455"/>
      <c r="D143" s="430" t="s">
        <v>263</v>
      </c>
      <c r="E143" s="451">
        <v>2</v>
      </c>
      <c r="F143" s="488"/>
      <c r="G143" s="486"/>
      <c r="H143" s="488">
        <f>E143*F143</f>
        <v>0</v>
      </c>
    </row>
    <row r="145" spans="1:2" ht="85.5">
      <c r="A145" s="432" t="s">
        <v>1694</v>
      </c>
      <c r="B145" s="442" t="s">
        <v>2007</v>
      </c>
    </row>
    <row r="146" spans="1:2" ht="14.25">
      <c r="A146" s="432"/>
      <c r="B146" s="538" t="s">
        <v>2006</v>
      </c>
    </row>
    <row r="147" spans="1:2">
      <c r="B147" s="455" t="s">
        <v>2005</v>
      </c>
    </row>
    <row r="148" spans="1:2">
      <c r="B148" s="455" t="s">
        <v>2004</v>
      </c>
    </row>
    <row r="149" spans="1:2">
      <c r="B149" s="455" t="s">
        <v>2003</v>
      </c>
    </row>
    <row r="150" spans="1:2">
      <c r="B150" s="455" t="s">
        <v>2002</v>
      </c>
    </row>
    <row r="151" spans="1:2">
      <c r="B151" s="455" t="s">
        <v>2001</v>
      </c>
    </row>
    <row r="152" spans="1:2" ht="25.5">
      <c r="B152" s="455" t="s">
        <v>2000</v>
      </c>
    </row>
    <row r="153" spans="1:2">
      <c r="B153" s="455" t="s">
        <v>1999</v>
      </c>
    </row>
    <row r="154" spans="1:2" ht="25.5">
      <c r="B154" s="455" t="s">
        <v>1998</v>
      </c>
    </row>
    <row r="155" spans="1:2" ht="25.5">
      <c r="B155" s="455" t="s">
        <v>1997</v>
      </c>
    </row>
    <row r="156" spans="1:2">
      <c r="B156" s="455" t="s">
        <v>1996</v>
      </c>
    </row>
    <row r="157" spans="1:2">
      <c r="B157" s="455" t="s">
        <v>1995</v>
      </c>
    </row>
    <row r="158" spans="1:2">
      <c r="B158" s="455" t="s">
        <v>1994</v>
      </c>
    </row>
    <row r="159" spans="1:2">
      <c r="B159" s="455" t="s">
        <v>1993</v>
      </c>
    </row>
    <row r="160" spans="1:2">
      <c r="B160" s="455" t="s">
        <v>1992</v>
      </c>
    </row>
    <row r="161" spans="1:8" ht="14.25" customHeight="1">
      <c r="B161" s="455" t="s">
        <v>1991</v>
      </c>
    </row>
    <row r="162" spans="1:8" ht="30" customHeight="1">
      <c r="B162" s="442" t="s">
        <v>1990</v>
      </c>
    </row>
    <row r="163" spans="1:8">
      <c r="B163" s="455"/>
      <c r="D163" s="430" t="s">
        <v>263</v>
      </c>
      <c r="E163" s="451">
        <v>4</v>
      </c>
      <c r="F163" s="488"/>
      <c r="G163" s="486"/>
      <c r="H163" s="488">
        <f>E163*F163</f>
        <v>0</v>
      </c>
    </row>
    <row r="165" spans="1:8" ht="89.25" customHeight="1">
      <c r="A165" s="432" t="s">
        <v>1692</v>
      </c>
      <c r="B165" s="442" t="s">
        <v>1989</v>
      </c>
    </row>
    <row r="166" spans="1:8" ht="89.25">
      <c r="B166" s="455" t="s">
        <v>1988</v>
      </c>
    </row>
    <row r="167" spans="1:8" ht="102">
      <c r="B167" s="455" t="s">
        <v>1987</v>
      </c>
    </row>
    <row r="168" spans="1:8" ht="127.5">
      <c r="B168" s="455" t="s">
        <v>1986</v>
      </c>
    </row>
    <row r="169" spans="1:8" ht="34.5" customHeight="1">
      <c r="B169" s="442" t="s">
        <v>1985</v>
      </c>
    </row>
    <row r="170" spans="1:8">
      <c r="B170" s="455"/>
      <c r="D170" s="430" t="s">
        <v>263</v>
      </c>
      <c r="E170" s="451">
        <v>16</v>
      </c>
      <c r="F170" s="488"/>
      <c r="G170" s="486"/>
      <c r="H170" s="488">
        <f>E170*F170</f>
        <v>0</v>
      </c>
    </row>
    <row r="172" spans="1:8" ht="75" customHeight="1">
      <c r="A172" s="432" t="s">
        <v>1689</v>
      </c>
      <c r="B172" s="442" t="s">
        <v>1984</v>
      </c>
    </row>
    <row r="173" spans="1:8" ht="78.75" customHeight="1">
      <c r="B173" s="455" t="s">
        <v>1983</v>
      </c>
    </row>
    <row r="174" spans="1:8" ht="78.75" customHeight="1">
      <c r="B174" s="455" t="s">
        <v>1982</v>
      </c>
    </row>
    <row r="175" spans="1:8" ht="79.5" customHeight="1">
      <c r="B175" s="455" t="s">
        <v>1981</v>
      </c>
    </row>
    <row r="176" spans="1:8" ht="34.5" customHeight="1">
      <c r="B176" s="442" t="s">
        <v>1980</v>
      </c>
    </row>
    <row r="177" spans="1:8">
      <c r="B177" s="455"/>
      <c r="D177" s="430" t="s">
        <v>263</v>
      </c>
      <c r="E177" s="451">
        <v>1</v>
      </c>
      <c r="F177" s="488"/>
      <c r="G177" s="486"/>
      <c r="H177" s="488">
        <f>E177*F177</f>
        <v>0</v>
      </c>
    </row>
    <row r="179" spans="1:8" s="567" customFormat="1" ht="33" customHeight="1">
      <c r="A179" s="567" t="s">
        <v>1728</v>
      </c>
      <c r="B179" s="567" t="s">
        <v>1979</v>
      </c>
      <c r="E179" s="573"/>
      <c r="F179" s="572"/>
      <c r="G179" s="572"/>
      <c r="H179" s="572"/>
    </row>
    <row r="180" spans="1:8" s="567" customFormat="1" ht="18" customHeight="1">
      <c r="A180" s="479"/>
      <c r="B180" s="567" t="s">
        <v>1876</v>
      </c>
      <c r="C180" s="495"/>
      <c r="D180" s="571" t="s">
        <v>81</v>
      </c>
      <c r="E180" s="570">
        <v>16</v>
      </c>
      <c r="F180" s="568"/>
      <c r="G180" s="569"/>
      <c r="H180" s="568">
        <f>E180*F180</f>
        <v>0</v>
      </c>
    </row>
    <row r="182" spans="1:8" s="567" customFormat="1" ht="75" customHeight="1">
      <c r="A182" s="567" t="s">
        <v>1818</v>
      </c>
      <c r="B182" s="567" t="s">
        <v>1978</v>
      </c>
      <c r="C182" s="578"/>
      <c r="D182" s="578"/>
      <c r="E182" s="573"/>
      <c r="F182" s="572"/>
      <c r="G182" s="572"/>
      <c r="H182" s="572"/>
    </row>
    <row r="183" spans="1:8" ht="33" customHeight="1">
      <c r="B183" s="442" t="s">
        <v>1977</v>
      </c>
    </row>
    <row r="184" spans="1:8">
      <c r="B184" s="455"/>
      <c r="D184" s="430" t="s">
        <v>263</v>
      </c>
      <c r="E184" s="451">
        <v>13</v>
      </c>
      <c r="F184" s="488"/>
      <c r="G184" s="486"/>
      <c r="H184" s="488">
        <f>E184*F184</f>
        <v>0</v>
      </c>
    </row>
    <row r="186" spans="1:8" s="567" customFormat="1" ht="137.25" customHeight="1">
      <c r="A186" s="567" t="s">
        <v>1814</v>
      </c>
      <c r="B186" s="567" t="s">
        <v>1892</v>
      </c>
      <c r="C186" s="578"/>
      <c r="D186" s="578"/>
      <c r="E186" s="573"/>
      <c r="F186" s="572"/>
      <c r="G186" s="572"/>
      <c r="H186" s="572"/>
    </row>
    <row r="187" spans="1:8" s="567" customFormat="1" ht="79.5" customHeight="1">
      <c r="A187" s="479"/>
      <c r="B187" s="580" t="s">
        <v>1891</v>
      </c>
      <c r="C187" s="578"/>
      <c r="D187" s="578"/>
      <c r="E187" s="573"/>
      <c r="F187" s="572"/>
      <c r="G187" s="572"/>
      <c r="H187" s="572"/>
    </row>
    <row r="188" spans="1:8">
      <c r="B188" s="580" t="s">
        <v>1889</v>
      </c>
      <c r="D188" s="571" t="s">
        <v>1058</v>
      </c>
      <c r="E188" s="570">
        <v>70</v>
      </c>
      <c r="F188" s="568"/>
      <c r="G188" s="569"/>
      <c r="H188" s="568">
        <f>E188*F188</f>
        <v>0</v>
      </c>
    </row>
    <row r="189" spans="1:8">
      <c r="B189" s="580" t="s">
        <v>1888</v>
      </c>
      <c r="D189" s="571" t="s">
        <v>1058</v>
      </c>
      <c r="E189" s="570">
        <v>155</v>
      </c>
      <c r="F189" s="568"/>
      <c r="G189" s="569"/>
      <c r="H189" s="568">
        <f>E189*F189</f>
        <v>0</v>
      </c>
    </row>
    <row r="190" spans="1:8">
      <c r="B190" s="580" t="s">
        <v>1976</v>
      </c>
      <c r="D190" s="571" t="s">
        <v>1058</v>
      </c>
      <c r="E190" s="570">
        <v>70</v>
      </c>
      <c r="F190" s="568"/>
      <c r="G190" s="569"/>
      <c r="H190" s="568">
        <f>E190*F190</f>
        <v>0</v>
      </c>
    </row>
    <row r="191" spans="1:8">
      <c r="B191" s="580" t="s">
        <v>1975</v>
      </c>
      <c r="D191" s="571" t="s">
        <v>1058</v>
      </c>
      <c r="E191" s="570">
        <v>120</v>
      </c>
      <c r="F191" s="568"/>
      <c r="G191" s="569"/>
      <c r="H191" s="568">
        <f>E191*F191</f>
        <v>0</v>
      </c>
    </row>
    <row r="192" spans="1:8">
      <c r="B192" s="580" t="s">
        <v>1974</v>
      </c>
      <c r="D192" s="571" t="s">
        <v>1058</v>
      </c>
      <c r="E192" s="570">
        <v>40</v>
      </c>
      <c r="F192" s="568"/>
      <c r="G192" s="569"/>
      <c r="H192" s="568">
        <f>E192*F192</f>
        <v>0</v>
      </c>
    </row>
    <row r="194" spans="1:8" s="567" customFormat="1" ht="162" customHeight="1">
      <c r="A194" s="567" t="s">
        <v>1810</v>
      </c>
      <c r="B194" s="567" t="s">
        <v>1973</v>
      </c>
      <c r="C194" s="578"/>
      <c r="D194" s="578"/>
      <c r="E194" s="573"/>
      <c r="F194" s="572"/>
      <c r="G194" s="572"/>
      <c r="H194" s="572"/>
    </row>
    <row r="195" spans="1:8" s="567" customFormat="1" ht="47.25" customHeight="1">
      <c r="B195" s="567" t="s">
        <v>1972</v>
      </c>
      <c r="C195" s="578"/>
      <c r="D195" s="578"/>
      <c r="E195" s="573"/>
      <c r="F195" s="572"/>
      <c r="G195" s="572"/>
      <c r="H195" s="572"/>
    </row>
    <row r="196" spans="1:8" s="567" customFormat="1" ht="18" customHeight="1">
      <c r="B196" s="580" t="s">
        <v>1743</v>
      </c>
      <c r="C196" s="590"/>
      <c r="D196" s="571" t="s">
        <v>128</v>
      </c>
      <c r="E196" s="570">
        <v>3</v>
      </c>
      <c r="F196" s="568"/>
      <c r="G196" s="569"/>
      <c r="H196" s="568">
        <f>E196*F196</f>
        <v>0</v>
      </c>
    </row>
    <row r="197" spans="1:8" s="567" customFormat="1" ht="13.5" customHeight="1">
      <c r="A197" s="479"/>
      <c r="B197" s="577"/>
      <c r="C197" s="589"/>
      <c r="D197" s="589"/>
      <c r="E197" s="573"/>
      <c r="F197" s="572"/>
      <c r="G197" s="572"/>
      <c r="H197" s="572"/>
    </row>
    <row r="198" spans="1:8" s="567" customFormat="1" ht="64.5" customHeight="1">
      <c r="A198" s="567" t="s">
        <v>1806</v>
      </c>
      <c r="B198" s="567" t="s">
        <v>1884</v>
      </c>
      <c r="C198" s="589"/>
      <c r="D198" s="589"/>
      <c r="E198" s="573"/>
      <c r="F198" s="572"/>
      <c r="G198" s="572"/>
      <c r="H198" s="572"/>
    </row>
    <row r="199" spans="1:8" s="567" customFormat="1" ht="15" customHeight="1">
      <c r="A199" s="479"/>
      <c r="B199" s="577"/>
      <c r="C199" s="589"/>
      <c r="D199" s="571" t="s">
        <v>128</v>
      </c>
      <c r="E199" s="570">
        <v>4</v>
      </c>
      <c r="F199" s="568"/>
      <c r="G199" s="569"/>
      <c r="H199" s="568">
        <f>E199*F199</f>
        <v>0</v>
      </c>
    </row>
    <row r="201" spans="1:8" s="567" customFormat="1" ht="63" customHeight="1">
      <c r="A201" s="567" t="s">
        <v>1802</v>
      </c>
      <c r="B201" s="567" t="s">
        <v>1887</v>
      </c>
      <c r="C201" s="578"/>
      <c r="D201" s="578"/>
      <c r="E201" s="573"/>
      <c r="F201" s="572"/>
      <c r="G201" s="572"/>
      <c r="H201" s="572"/>
    </row>
    <row r="202" spans="1:8" s="567" customFormat="1" ht="18" customHeight="1">
      <c r="A202" s="479"/>
      <c r="B202" s="577"/>
      <c r="C202" s="495" t="s">
        <v>81</v>
      </c>
      <c r="D202" s="571" t="s">
        <v>1058</v>
      </c>
      <c r="E202" s="570">
        <v>200</v>
      </c>
      <c r="F202" s="568"/>
      <c r="G202" s="569"/>
      <c r="H202" s="568">
        <f>E202*F202</f>
        <v>0</v>
      </c>
    </row>
    <row r="204" spans="1:8" s="583" customFormat="1" ht="99.75">
      <c r="A204" s="567" t="s">
        <v>1798</v>
      </c>
      <c r="B204" s="567" t="s">
        <v>1971</v>
      </c>
      <c r="C204" s="586"/>
      <c r="D204" s="586"/>
      <c r="E204" s="585"/>
      <c r="F204" s="584"/>
    </row>
    <row r="205" spans="1:8" s="583" customFormat="1" ht="48">
      <c r="A205" s="587"/>
      <c r="B205" s="588" t="s">
        <v>1970</v>
      </c>
      <c r="C205" s="586"/>
      <c r="D205" s="586"/>
      <c r="E205" s="585"/>
      <c r="F205" s="584"/>
    </row>
    <row r="206" spans="1:8" s="583" customFormat="1" ht="25.5">
      <c r="A206" s="587"/>
      <c r="B206" s="580" t="s">
        <v>1969</v>
      </c>
      <c r="C206" s="586"/>
      <c r="D206" s="586"/>
      <c r="E206" s="585"/>
      <c r="F206" s="584"/>
    </row>
    <row r="207" spans="1:8">
      <c r="D207" s="571" t="s">
        <v>1058</v>
      </c>
      <c r="E207" s="570">
        <v>450</v>
      </c>
      <c r="F207" s="568"/>
      <c r="G207" s="569"/>
      <c r="H207" s="568">
        <f>E207*F207</f>
        <v>0</v>
      </c>
    </row>
    <row r="209" spans="1:8" ht="74.25" customHeight="1">
      <c r="A209" s="567" t="s">
        <v>1795</v>
      </c>
      <c r="B209" s="567" t="s">
        <v>1968</v>
      </c>
    </row>
    <row r="210" spans="1:8" ht="28.5" customHeight="1">
      <c r="B210" s="580" t="s">
        <v>1967</v>
      </c>
      <c r="D210" s="571" t="s">
        <v>81</v>
      </c>
      <c r="E210" s="570">
        <v>1</v>
      </c>
      <c r="F210" s="568"/>
      <c r="G210" s="569"/>
      <c r="H210" s="568">
        <f>E210*F210</f>
        <v>0</v>
      </c>
    </row>
    <row r="211" spans="1:8" ht="28.5" customHeight="1">
      <c r="B211" s="580" t="s">
        <v>1966</v>
      </c>
      <c r="D211" s="571" t="s">
        <v>81</v>
      </c>
      <c r="E211" s="570">
        <v>1</v>
      </c>
      <c r="F211" s="568"/>
      <c r="G211" s="569"/>
      <c r="H211" s="568">
        <f>E211*F211</f>
        <v>0</v>
      </c>
    </row>
    <row r="212" spans="1:8" ht="29.25" customHeight="1">
      <c r="B212" s="580" t="s">
        <v>1965</v>
      </c>
      <c r="D212" s="571" t="s">
        <v>81</v>
      </c>
      <c r="E212" s="570">
        <v>1</v>
      </c>
      <c r="F212" s="568"/>
      <c r="G212" s="569"/>
      <c r="H212" s="568">
        <f>E212*F212</f>
        <v>0</v>
      </c>
    </row>
    <row r="214" spans="1:8" s="567" customFormat="1" ht="120" customHeight="1">
      <c r="A214" s="479" t="s">
        <v>1964</v>
      </c>
      <c r="B214" s="567" t="s">
        <v>1883</v>
      </c>
      <c r="E214" s="573"/>
      <c r="F214" s="572"/>
      <c r="G214" s="572"/>
      <c r="H214" s="572"/>
    </row>
    <row r="215" spans="1:8" s="567" customFormat="1" ht="48" customHeight="1">
      <c r="A215" s="479"/>
      <c r="B215" s="567" t="s">
        <v>1963</v>
      </c>
      <c r="E215" s="573"/>
      <c r="F215" s="572"/>
      <c r="G215" s="572"/>
      <c r="H215" s="572"/>
    </row>
    <row r="216" spans="1:8" s="567" customFormat="1" ht="18" customHeight="1">
      <c r="A216" s="479"/>
      <c r="D216" s="571" t="s">
        <v>81</v>
      </c>
      <c r="E216" s="570">
        <v>3</v>
      </c>
      <c r="F216" s="568"/>
      <c r="G216" s="569"/>
      <c r="H216" s="568">
        <f>E216*F216</f>
        <v>0</v>
      </c>
    </row>
    <row r="218" spans="1:8" ht="36" customHeight="1">
      <c r="B218" s="582" t="s">
        <v>1962</v>
      </c>
    </row>
    <row r="220" spans="1:8" ht="71.25">
      <c r="A220" s="479" t="s">
        <v>1705</v>
      </c>
      <c r="B220" s="567" t="s">
        <v>1961</v>
      </c>
    </row>
    <row r="221" spans="1:8" ht="63.75">
      <c r="B221" s="580" t="s">
        <v>1960</v>
      </c>
    </row>
    <row r="222" spans="1:8" ht="76.5">
      <c r="B222" s="580" t="s">
        <v>1959</v>
      </c>
    </row>
    <row r="223" spans="1:8" ht="51">
      <c r="B223" s="580" t="s">
        <v>1958</v>
      </c>
    </row>
    <row r="224" spans="1:8" ht="89.25">
      <c r="B224" s="580" t="s">
        <v>1957</v>
      </c>
    </row>
    <row r="225" spans="2:2" ht="63.75">
      <c r="B225" s="580" t="s">
        <v>1956</v>
      </c>
    </row>
    <row r="226" spans="2:2">
      <c r="B226" s="580" t="s">
        <v>1955</v>
      </c>
    </row>
    <row r="227" spans="2:2" ht="89.25">
      <c r="B227" s="580" t="s">
        <v>1954</v>
      </c>
    </row>
    <row r="228" spans="2:2" ht="76.5">
      <c r="B228" s="580" t="s">
        <v>1953</v>
      </c>
    </row>
    <row r="229" spans="2:2" ht="89.25">
      <c r="B229" s="580" t="s">
        <v>1952</v>
      </c>
    </row>
    <row r="230" spans="2:2" ht="63.75">
      <c r="B230" s="580" t="s">
        <v>1951</v>
      </c>
    </row>
    <row r="231" spans="2:2">
      <c r="B231" s="581" t="s">
        <v>1950</v>
      </c>
    </row>
    <row r="232" spans="2:2" ht="76.5">
      <c r="B232" s="580" t="s">
        <v>1949</v>
      </c>
    </row>
    <row r="233" spans="2:2" ht="38.25">
      <c r="B233" s="580" t="s">
        <v>1948</v>
      </c>
    </row>
    <row r="234" spans="2:2" ht="51">
      <c r="B234" s="580" t="s">
        <v>1947</v>
      </c>
    </row>
    <row r="235" spans="2:2" ht="25.5">
      <c r="B235" s="580" t="s">
        <v>1940</v>
      </c>
    </row>
    <row r="236" spans="2:2" ht="63.75">
      <c r="B236" s="580" t="s">
        <v>1939</v>
      </c>
    </row>
    <row r="237" spans="2:2" ht="38.25">
      <c r="B237" s="580" t="s">
        <v>1946</v>
      </c>
    </row>
    <row r="238" spans="2:2" ht="51">
      <c r="B238" s="580" t="s">
        <v>1945</v>
      </c>
    </row>
    <row r="239" spans="2:2" ht="63.75">
      <c r="B239" s="580" t="s">
        <v>1944</v>
      </c>
    </row>
    <row r="240" spans="2:2">
      <c r="B240" s="581" t="s">
        <v>1943</v>
      </c>
    </row>
    <row r="241" spans="2:2" ht="51">
      <c r="B241" s="580" t="s">
        <v>1942</v>
      </c>
    </row>
    <row r="242" spans="2:2" ht="38.25">
      <c r="B242" s="580" t="s">
        <v>1941</v>
      </c>
    </row>
    <row r="243" spans="2:2" ht="25.5">
      <c r="B243" s="580" t="s">
        <v>1940</v>
      </c>
    </row>
    <row r="244" spans="2:2" ht="63.75">
      <c r="B244" s="580" t="s">
        <v>1939</v>
      </c>
    </row>
    <row r="245" spans="2:2" ht="63.75">
      <c r="B245" s="580" t="s">
        <v>1938</v>
      </c>
    </row>
    <row r="246" spans="2:2" ht="38.25">
      <c r="B246" s="580" t="s">
        <v>1937</v>
      </c>
    </row>
    <row r="247" spans="2:2" ht="51">
      <c r="B247" s="580" t="s">
        <v>1936</v>
      </c>
    </row>
    <row r="248" spans="2:2" ht="76.5">
      <c r="B248" s="580" t="s">
        <v>1935</v>
      </c>
    </row>
    <row r="249" spans="2:2" ht="114.75">
      <c r="B249" s="580" t="s">
        <v>1934</v>
      </c>
    </row>
    <row r="250" spans="2:2" ht="18" customHeight="1">
      <c r="B250" s="581" t="s">
        <v>1933</v>
      </c>
    </row>
    <row r="251" spans="2:2">
      <c r="B251" s="580" t="s">
        <v>1932</v>
      </c>
    </row>
    <row r="252" spans="2:2">
      <c r="B252" s="580" t="s">
        <v>1931</v>
      </c>
    </row>
    <row r="253" spans="2:2">
      <c r="B253" s="580" t="s">
        <v>1930</v>
      </c>
    </row>
    <row r="254" spans="2:2">
      <c r="B254" s="580" t="s">
        <v>1929</v>
      </c>
    </row>
    <row r="255" spans="2:2">
      <c r="B255" s="580" t="s">
        <v>1928</v>
      </c>
    </row>
    <row r="256" spans="2:2">
      <c r="B256" s="580" t="s">
        <v>1927</v>
      </c>
    </row>
    <row r="257" spans="2:2">
      <c r="B257" s="581" t="s">
        <v>1926</v>
      </c>
    </row>
    <row r="258" spans="2:2">
      <c r="B258" s="580" t="s">
        <v>1925</v>
      </c>
    </row>
    <row r="259" spans="2:2">
      <c r="B259" s="580" t="s">
        <v>1924</v>
      </c>
    </row>
    <row r="260" spans="2:2">
      <c r="B260" s="580" t="s">
        <v>1905</v>
      </c>
    </row>
    <row r="261" spans="2:2" ht="25.5">
      <c r="B261" s="580" t="s">
        <v>1923</v>
      </c>
    </row>
    <row r="262" spans="2:2">
      <c r="B262" s="580" t="s">
        <v>1922</v>
      </c>
    </row>
    <row r="263" spans="2:2">
      <c r="B263" s="580" t="s">
        <v>1911</v>
      </c>
    </row>
    <row r="264" spans="2:2" ht="25.5">
      <c r="B264" s="580" t="s">
        <v>1921</v>
      </c>
    </row>
    <row r="265" spans="2:2">
      <c r="B265" s="580" t="s">
        <v>1920</v>
      </c>
    </row>
    <row r="266" spans="2:2">
      <c r="B266" s="580" t="s">
        <v>1919</v>
      </c>
    </row>
    <row r="267" spans="2:2">
      <c r="B267" s="580" t="s">
        <v>1918</v>
      </c>
    </row>
    <row r="268" spans="2:2" ht="25.5">
      <c r="B268" s="580" t="s">
        <v>1917</v>
      </c>
    </row>
    <row r="269" spans="2:2" ht="25.5">
      <c r="B269" s="580" t="s">
        <v>1916</v>
      </c>
    </row>
    <row r="270" spans="2:2" ht="25.5">
      <c r="B270" s="580" t="s">
        <v>1915</v>
      </c>
    </row>
    <row r="271" spans="2:2" ht="25.5">
      <c r="B271" s="580" t="s">
        <v>1914</v>
      </c>
    </row>
    <row r="272" spans="2:2">
      <c r="B272" s="581" t="s">
        <v>1913</v>
      </c>
    </row>
    <row r="273" spans="2:2" ht="25.5">
      <c r="B273" s="580" t="s">
        <v>1912</v>
      </c>
    </row>
    <row r="274" spans="2:2">
      <c r="B274" s="580" t="s">
        <v>1905</v>
      </c>
    </row>
    <row r="275" spans="2:2">
      <c r="B275" s="580" t="s">
        <v>1911</v>
      </c>
    </row>
    <row r="276" spans="2:2">
      <c r="B276" s="580" t="s">
        <v>1910</v>
      </c>
    </row>
    <row r="277" spans="2:2">
      <c r="B277" s="580" t="s">
        <v>1909</v>
      </c>
    </row>
    <row r="278" spans="2:2" ht="18" customHeight="1">
      <c r="B278" s="580" t="s">
        <v>1908</v>
      </c>
    </row>
    <row r="279" spans="2:2">
      <c r="B279" s="580" t="s">
        <v>1898</v>
      </c>
    </row>
    <row r="280" spans="2:2">
      <c r="B280" s="581" t="s">
        <v>1907</v>
      </c>
    </row>
    <row r="281" spans="2:2" ht="25.5">
      <c r="B281" s="580" t="s">
        <v>1906</v>
      </c>
    </row>
    <row r="282" spans="2:2">
      <c r="B282" s="580" t="s">
        <v>1905</v>
      </c>
    </row>
    <row r="283" spans="2:2">
      <c r="B283" s="580" t="s">
        <v>1904</v>
      </c>
    </row>
    <row r="284" spans="2:2" ht="18" customHeight="1">
      <c r="B284" s="580" t="s">
        <v>1903</v>
      </c>
    </row>
    <row r="285" spans="2:2" ht="19.5" customHeight="1">
      <c r="B285" s="580" t="s">
        <v>1902</v>
      </c>
    </row>
    <row r="286" spans="2:2">
      <c r="B286" s="580" t="s">
        <v>1901</v>
      </c>
    </row>
    <row r="287" spans="2:2">
      <c r="B287" s="580" t="s">
        <v>1900</v>
      </c>
    </row>
    <row r="288" spans="2:2">
      <c r="B288" s="580" t="s">
        <v>1899</v>
      </c>
    </row>
    <row r="289" spans="1:8">
      <c r="B289" s="580" t="s">
        <v>1898</v>
      </c>
    </row>
    <row r="290" spans="1:8" ht="14.25">
      <c r="B290" s="442" t="s">
        <v>1897</v>
      </c>
    </row>
    <row r="291" spans="1:8" ht="14.25">
      <c r="B291" s="442" t="s">
        <v>1896</v>
      </c>
      <c r="D291" s="571" t="s">
        <v>81</v>
      </c>
      <c r="E291" s="570">
        <v>1</v>
      </c>
      <c r="F291" s="568"/>
      <c r="G291" s="569"/>
      <c r="H291" s="568">
        <f>E291*F291</f>
        <v>0</v>
      </c>
    </row>
    <row r="292" spans="1:8" ht="28.5">
      <c r="B292" s="442" t="s">
        <v>1895</v>
      </c>
      <c r="D292" s="571" t="s">
        <v>81</v>
      </c>
      <c r="E292" s="570">
        <v>1</v>
      </c>
      <c r="F292" s="568"/>
      <c r="G292" s="569"/>
      <c r="H292" s="568">
        <f>E292*F292</f>
        <v>0</v>
      </c>
    </row>
    <row r="293" spans="1:8" ht="42.75">
      <c r="B293" s="442" t="s">
        <v>1894</v>
      </c>
      <c r="D293" s="571" t="s">
        <v>81</v>
      </c>
      <c r="E293" s="570">
        <v>1</v>
      </c>
      <c r="F293" s="568"/>
      <c r="G293" s="569"/>
      <c r="H293" s="568">
        <f>E293*F293</f>
        <v>0</v>
      </c>
    </row>
    <row r="295" spans="1:8" s="567" customFormat="1" ht="33" customHeight="1">
      <c r="A295" s="567" t="s">
        <v>1703</v>
      </c>
      <c r="B295" s="567" t="s">
        <v>1893</v>
      </c>
      <c r="E295" s="573"/>
      <c r="F295" s="572"/>
      <c r="G295" s="572"/>
      <c r="H295" s="572"/>
    </row>
    <row r="296" spans="1:8" s="567" customFormat="1" ht="18" customHeight="1">
      <c r="A296" s="479"/>
      <c r="B296" s="567" t="s">
        <v>1876</v>
      </c>
      <c r="C296" s="495"/>
      <c r="D296" s="571" t="s">
        <v>81</v>
      </c>
      <c r="E296" s="570">
        <v>2</v>
      </c>
      <c r="F296" s="568"/>
      <c r="G296" s="569"/>
      <c r="H296" s="568">
        <f>E296*F296</f>
        <v>0</v>
      </c>
    </row>
    <row r="298" spans="1:8" ht="136.5" customHeight="1">
      <c r="A298" s="479" t="s">
        <v>1700</v>
      </c>
      <c r="B298" s="497" t="s">
        <v>1892</v>
      </c>
    </row>
    <row r="299" spans="1:8" ht="81.75" customHeight="1">
      <c r="B299" s="579" t="s">
        <v>1891</v>
      </c>
    </row>
    <row r="300" spans="1:8" ht="35.25" customHeight="1">
      <c r="B300" s="579" t="s">
        <v>1890</v>
      </c>
    </row>
    <row r="301" spans="1:8" ht="14.25">
      <c r="B301" s="497" t="s">
        <v>1889</v>
      </c>
      <c r="D301" s="571" t="s">
        <v>1058</v>
      </c>
      <c r="E301" s="570">
        <v>20</v>
      </c>
      <c r="F301" s="568"/>
      <c r="G301" s="569"/>
      <c r="H301" s="568">
        <f>E301*F301</f>
        <v>0</v>
      </c>
    </row>
    <row r="302" spans="1:8" ht="14.25">
      <c r="B302" s="497" t="s">
        <v>1888</v>
      </c>
      <c r="D302" s="571" t="s">
        <v>1058</v>
      </c>
      <c r="E302" s="570">
        <v>20</v>
      </c>
      <c r="F302" s="568"/>
      <c r="G302" s="569"/>
      <c r="H302" s="568">
        <f>E302*F302</f>
        <v>0</v>
      </c>
    </row>
    <row r="304" spans="1:8" s="567" customFormat="1" ht="66" customHeight="1">
      <c r="A304" s="567" t="s">
        <v>1697</v>
      </c>
      <c r="B304" s="567" t="s">
        <v>1887</v>
      </c>
      <c r="C304" s="578"/>
      <c r="D304" s="578"/>
      <c r="E304" s="573"/>
      <c r="F304" s="572"/>
      <c r="G304" s="572"/>
      <c r="H304" s="572"/>
    </row>
    <row r="305" spans="1:10" s="567" customFormat="1" ht="18" customHeight="1">
      <c r="A305" s="479"/>
      <c r="B305" s="577"/>
      <c r="C305" s="495"/>
      <c r="D305" s="571" t="s">
        <v>1058</v>
      </c>
      <c r="E305" s="570">
        <v>20</v>
      </c>
      <c r="F305" s="568"/>
      <c r="G305" s="569"/>
      <c r="H305" s="568">
        <f>E305*F305</f>
        <v>0</v>
      </c>
    </row>
    <row r="307" spans="1:10" s="549" customFormat="1" ht="144.75" customHeight="1">
      <c r="A307" s="443" t="s">
        <v>1694</v>
      </c>
      <c r="B307" s="481" t="s">
        <v>1886</v>
      </c>
      <c r="C307" s="576"/>
      <c r="D307" s="576"/>
      <c r="E307" s="524"/>
      <c r="F307" s="523"/>
      <c r="G307" s="523"/>
      <c r="H307" s="523"/>
    </row>
    <row r="308" spans="1:10" s="549" customFormat="1" ht="33" customHeight="1">
      <c r="B308" s="481" t="s">
        <v>1885</v>
      </c>
      <c r="C308" s="576"/>
      <c r="D308" s="576"/>
      <c r="E308" s="524"/>
      <c r="F308" s="523"/>
      <c r="G308" s="523"/>
      <c r="H308" s="523"/>
    </row>
    <row r="309" spans="1:10" s="549" customFormat="1" ht="18" customHeight="1">
      <c r="B309" s="481" t="s">
        <v>1743</v>
      </c>
      <c r="C309" s="575"/>
      <c r="D309" s="539" t="s">
        <v>128</v>
      </c>
      <c r="E309" s="429">
        <v>1</v>
      </c>
      <c r="F309" s="427"/>
      <c r="G309" s="428"/>
      <c r="H309" s="427">
        <f>E309*F309</f>
        <v>0</v>
      </c>
    </row>
    <row r="311" spans="1:10" s="549" customFormat="1" ht="66" customHeight="1">
      <c r="A311" s="443" t="s">
        <v>1692</v>
      </c>
      <c r="B311" s="481" t="s">
        <v>1884</v>
      </c>
      <c r="C311" s="525"/>
      <c r="D311" s="525"/>
      <c r="E311" s="524"/>
      <c r="F311" s="523"/>
      <c r="G311" s="523"/>
      <c r="H311" s="523"/>
    </row>
    <row r="312" spans="1:10" s="549" customFormat="1" ht="18" customHeight="1">
      <c r="A312" s="432"/>
      <c r="B312" s="574"/>
      <c r="C312" s="525"/>
      <c r="D312" s="539" t="s">
        <v>128</v>
      </c>
      <c r="E312" s="429">
        <v>1.5</v>
      </c>
      <c r="F312" s="427"/>
      <c r="G312" s="428"/>
      <c r="H312" s="427">
        <f>E312*F312</f>
        <v>0</v>
      </c>
    </row>
    <row r="314" spans="1:10" s="567" customFormat="1" ht="121.5" customHeight="1">
      <c r="A314" s="479" t="s">
        <v>1689</v>
      </c>
      <c r="B314" s="567" t="s">
        <v>1883</v>
      </c>
      <c r="E314" s="573"/>
      <c r="F314" s="572"/>
      <c r="G314" s="572"/>
      <c r="H314" s="572"/>
    </row>
    <row r="315" spans="1:10" s="567" customFormat="1" ht="44.25" customHeight="1">
      <c r="A315" s="479"/>
      <c r="B315" s="567" t="s">
        <v>1882</v>
      </c>
      <c r="E315" s="573"/>
      <c r="F315" s="572"/>
      <c r="G315" s="572"/>
      <c r="H315" s="572"/>
    </row>
    <row r="316" spans="1:10" s="567" customFormat="1" ht="18" customHeight="1">
      <c r="A316" s="479"/>
      <c r="D316" s="571" t="s">
        <v>81</v>
      </c>
      <c r="E316" s="570">
        <v>1</v>
      </c>
      <c r="F316" s="568"/>
      <c r="G316" s="569"/>
      <c r="H316" s="568">
        <f>E316*F316</f>
        <v>0</v>
      </c>
    </row>
    <row r="318" spans="1:10" s="558" customFormat="1" ht="120.75" customHeight="1">
      <c r="A318" s="566" t="s">
        <v>1728</v>
      </c>
      <c r="B318" s="564" t="s">
        <v>1881</v>
      </c>
      <c r="C318" s="563"/>
      <c r="D318" s="562"/>
      <c r="E318" s="553"/>
      <c r="F318" s="560"/>
      <c r="G318" s="561"/>
      <c r="H318" s="560"/>
      <c r="J318" s="559"/>
    </row>
    <row r="319" spans="1:10" s="558" customFormat="1" ht="77.25" customHeight="1">
      <c r="A319" s="565"/>
      <c r="B319" s="564" t="s">
        <v>1880</v>
      </c>
      <c r="C319" s="563"/>
      <c r="D319" s="562"/>
      <c r="E319" s="553"/>
      <c r="F319" s="560"/>
      <c r="G319" s="561"/>
      <c r="H319" s="560"/>
      <c r="J319" s="559"/>
    </row>
    <row r="320" spans="1:10" s="558" customFormat="1" ht="21.75" customHeight="1">
      <c r="A320" s="565"/>
      <c r="B320" s="556" t="s">
        <v>1879</v>
      </c>
      <c r="C320" s="563"/>
      <c r="J320" s="559"/>
    </row>
    <row r="321" spans="1:10" s="558" customFormat="1" ht="31.5" customHeight="1">
      <c r="A321" s="565"/>
      <c r="B321" s="564" t="s">
        <v>1878</v>
      </c>
      <c r="C321" s="563"/>
      <c r="D321" s="562"/>
      <c r="E321" s="553"/>
      <c r="F321" s="560"/>
      <c r="G321" s="561"/>
      <c r="H321" s="560"/>
      <c r="J321" s="559"/>
    </row>
    <row r="322" spans="1:10" s="550" customFormat="1" ht="14.25">
      <c r="A322" s="557"/>
      <c r="B322" s="556"/>
      <c r="C322" s="555"/>
      <c r="D322" s="554" t="s">
        <v>81</v>
      </c>
      <c r="E322" s="553">
        <v>4</v>
      </c>
      <c r="F322" s="551"/>
      <c r="G322" s="552"/>
      <c r="H322" s="551">
        <f>E322*F322</f>
        <v>0</v>
      </c>
    </row>
    <row r="324" spans="1:10" s="549" customFormat="1" ht="80.25" customHeight="1">
      <c r="A324" s="479" t="s">
        <v>1818</v>
      </c>
      <c r="B324" s="442" t="s">
        <v>1877</v>
      </c>
      <c r="E324" s="524"/>
      <c r="F324" s="523"/>
      <c r="G324" s="523"/>
      <c r="H324" s="523"/>
    </row>
    <row r="325" spans="1:10" s="549" customFormat="1" ht="18" customHeight="1">
      <c r="A325" s="432"/>
      <c r="B325" s="549" t="s">
        <v>1876</v>
      </c>
      <c r="C325" s="437"/>
      <c r="D325" s="539" t="s">
        <v>81</v>
      </c>
      <c r="E325" s="451">
        <v>1</v>
      </c>
      <c r="F325" s="427"/>
      <c r="G325" s="428"/>
      <c r="H325" s="427">
        <f>E325*F325</f>
        <v>0</v>
      </c>
    </row>
    <row r="328" spans="1:10" ht="31.5">
      <c r="B328" s="426" t="s">
        <v>1875</v>
      </c>
      <c r="H328" s="425">
        <f>SUM(H53:H325)</f>
        <v>0</v>
      </c>
    </row>
    <row r="331" spans="1:10" ht="15.75" customHeight="1">
      <c r="B331" s="426" t="s">
        <v>1724</v>
      </c>
    </row>
    <row r="333" spans="1:10" s="498" customFormat="1" ht="88.5" customHeight="1">
      <c r="A333" s="479" t="s">
        <v>1705</v>
      </c>
      <c r="B333" s="497" t="s">
        <v>1874</v>
      </c>
      <c r="C333" s="503"/>
      <c r="D333" s="502"/>
      <c r="E333" s="501"/>
      <c r="F333" s="500"/>
      <c r="G333" s="500"/>
      <c r="H333" s="500"/>
      <c r="J333" s="499"/>
    </row>
    <row r="334" spans="1:10" s="498" customFormat="1" ht="14.25">
      <c r="A334" s="479"/>
      <c r="B334" s="497"/>
      <c r="C334" s="495" t="s">
        <v>81</v>
      </c>
      <c r="D334" s="494" t="s">
        <v>1721</v>
      </c>
      <c r="E334" s="493">
        <v>0.7</v>
      </c>
      <c r="F334" s="423"/>
      <c r="G334" s="492"/>
      <c r="H334" s="491">
        <f>E334/100*H328</f>
        <v>0</v>
      </c>
      <c r="J334" s="499"/>
    </row>
    <row r="335" spans="1:10" s="498" customFormat="1" ht="14.25">
      <c r="A335" s="479"/>
      <c r="B335" s="497"/>
      <c r="C335" s="503"/>
      <c r="D335" s="502"/>
      <c r="E335" s="501"/>
      <c r="F335" s="500"/>
      <c r="G335" s="500"/>
      <c r="H335" s="500"/>
      <c r="J335" s="499"/>
    </row>
    <row r="336" spans="1:10" s="470" customFormat="1" ht="105.75" customHeight="1">
      <c r="A336" s="479" t="s">
        <v>1703</v>
      </c>
      <c r="B336" s="497" t="s">
        <v>1873</v>
      </c>
      <c r="C336" s="473"/>
      <c r="D336" s="472"/>
      <c r="E336" s="471"/>
      <c r="F336" s="477"/>
      <c r="G336" s="477"/>
      <c r="H336" s="476"/>
    </row>
    <row r="337" spans="1:8" s="470" customFormat="1" ht="14.25">
      <c r="A337" s="475"/>
      <c r="B337" s="496"/>
      <c r="C337" s="495" t="s">
        <v>81</v>
      </c>
      <c r="D337" s="494" t="s">
        <v>1721</v>
      </c>
      <c r="E337" s="493">
        <v>0.7</v>
      </c>
      <c r="F337" s="423"/>
      <c r="G337" s="492"/>
      <c r="H337" s="491">
        <f>E337/100*H328</f>
        <v>0</v>
      </c>
    </row>
    <row r="339" spans="1:8" s="438" customFormat="1" ht="46.5" customHeight="1">
      <c r="A339" s="432" t="s">
        <v>1700</v>
      </c>
      <c r="B339" s="546" t="s">
        <v>1872</v>
      </c>
      <c r="C339" s="452"/>
      <c r="D339" s="451"/>
      <c r="E339" s="547"/>
      <c r="F339" s="548"/>
      <c r="G339" s="547"/>
    </row>
    <row r="340" spans="1:8" s="438" customFormat="1" ht="33" customHeight="1">
      <c r="A340" s="443"/>
      <c r="B340" s="546" t="s">
        <v>1871</v>
      </c>
      <c r="C340" s="540"/>
      <c r="D340" s="545"/>
      <c r="E340" s="544"/>
      <c r="F340" s="543"/>
      <c r="G340" s="543"/>
      <c r="H340" s="542"/>
    </row>
    <row r="341" spans="1:8" s="438" customFormat="1" ht="21.75" customHeight="1">
      <c r="A341" s="443"/>
      <c r="B341" s="541" t="s">
        <v>1870</v>
      </c>
      <c r="C341" s="540"/>
    </row>
    <row r="342" spans="1:8" s="438" customFormat="1" ht="14.25">
      <c r="A342" s="443"/>
      <c r="B342" s="518"/>
      <c r="C342" s="540"/>
      <c r="D342" s="430" t="s">
        <v>263</v>
      </c>
      <c r="E342" s="429">
        <v>1</v>
      </c>
      <c r="F342" s="488"/>
      <c r="G342" s="486"/>
      <c r="H342" s="488">
        <f>E342*F342</f>
        <v>0</v>
      </c>
    </row>
    <row r="344" spans="1:8" ht="132.75" customHeight="1">
      <c r="A344" s="432" t="s">
        <v>1697</v>
      </c>
      <c r="B344" s="442" t="s">
        <v>1720</v>
      </c>
    </row>
    <row r="345" spans="1:8" ht="42.75">
      <c r="B345" s="442" t="s">
        <v>1719</v>
      </c>
    </row>
    <row r="346" spans="1:8" ht="14.25">
      <c r="B346" s="442" t="s">
        <v>1718</v>
      </c>
    </row>
    <row r="347" spans="1:8" ht="28.5">
      <c r="B347" s="442" t="s">
        <v>1717</v>
      </c>
    </row>
    <row r="348" spans="1:8" ht="14.25">
      <c r="B348" s="442" t="s">
        <v>1867</v>
      </c>
      <c r="C348" s="455" t="s">
        <v>1869</v>
      </c>
      <c r="D348" s="487" t="s">
        <v>263</v>
      </c>
      <c r="E348" s="429">
        <v>6</v>
      </c>
      <c r="F348" s="427"/>
      <c r="G348" s="428"/>
      <c r="H348" s="427">
        <f>E348*F348</f>
        <v>0</v>
      </c>
    </row>
    <row r="349" spans="1:8" ht="14.25">
      <c r="B349" s="442" t="s">
        <v>1867</v>
      </c>
      <c r="C349" s="455" t="s">
        <v>1868</v>
      </c>
      <c r="D349" s="487" t="s">
        <v>263</v>
      </c>
      <c r="E349" s="429">
        <v>3</v>
      </c>
      <c r="F349" s="427"/>
      <c r="G349" s="428"/>
      <c r="H349" s="427">
        <f>E349*F349</f>
        <v>0</v>
      </c>
    </row>
    <row r="350" spans="1:8" ht="14.25">
      <c r="B350" s="442" t="s">
        <v>1867</v>
      </c>
      <c r="C350" s="455" t="s">
        <v>1866</v>
      </c>
      <c r="D350" s="487" t="s">
        <v>263</v>
      </c>
      <c r="E350" s="429">
        <v>3</v>
      </c>
      <c r="F350" s="427"/>
      <c r="G350" s="428"/>
      <c r="H350" s="427">
        <f>E350*F350</f>
        <v>0</v>
      </c>
    </row>
    <row r="352" spans="1:8" ht="66.75" customHeight="1">
      <c r="A352" s="432" t="s">
        <v>1694</v>
      </c>
      <c r="B352" s="442" t="s">
        <v>1865</v>
      </c>
    </row>
    <row r="353" spans="1:8">
      <c r="D353" s="539" t="s">
        <v>81</v>
      </c>
      <c r="E353" s="451">
        <v>4</v>
      </c>
      <c r="F353" s="427"/>
      <c r="G353" s="428"/>
      <c r="H353" s="427">
        <f>E353*F353</f>
        <v>0</v>
      </c>
    </row>
    <row r="355" spans="1:8" s="470" customFormat="1" ht="46.5" customHeight="1">
      <c r="A355" s="479" t="s">
        <v>1692</v>
      </c>
      <c r="B355" s="478" t="s">
        <v>1712</v>
      </c>
      <c r="C355" s="473"/>
      <c r="D355" s="472"/>
      <c r="E355" s="471"/>
      <c r="F355" s="477"/>
      <c r="G355" s="477"/>
      <c r="H355" s="476"/>
    </row>
    <row r="356" spans="1:8" s="470" customFormat="1" ht="14.25">
      <c r="A356" s="475"/>
      <c r="B356" s="474"/>
      <c r="C356" s="473"/>
      <c r="D356" s="472" t="s">
        <v>341</v>
      </c>
      <c r="E356" s="471">
        <v>5</v>
      </c>
      <c r="F356" s="427"/>
      <c r="G356" s="428"/>
      <c r="H356" s="427">
        <f>E356*F356</f>
        <v>0</v>
      </c>
    </row>
    <row r="359" spans="1:8" ht="15.75">
      <c r="B359" s="426" t="s">
        <v>1711</v>
      </c>
      <c r="H359" s="425">
        <f>SUM(H333:H358)</f>
        <v>0</v>
      </c>
    </row>
  </sheetData>
  <sheetProtection selectLockedCells="1" selectUnlockedCells="1"/>
  <mergeCells count="3">
    <mergeCell ref="B5:H5"/>
    <mergeCell ref="B6:H6"/>
    <mergeCell ref="B8:H8"/>
  </mergeCells>
  <pageMargins left="0.90551181102362199"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&amp;L&amp;"Calibri,Krepko"&amp;9DU Polzela, 4-Načrt s področja strojništva, 6683-PZI&amp;R&amp;"Calibri,Krepko"&amp;9&amp;A</oddHeader>
    <oddFooter>&amp;R&amp;"Calibri,Običajno"&amp;P/&amp;N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BC217-0B28-49BF-9C44-80D64107DDD6}">
  <sheetPr>
    <tabColor rgb="FF00B0F0"/>
  </sheetPr>
  <dimension ref="A1:M572"/>
  <sheetViews>
    <sheetView view="pageBreakPreview" zoomScale="110" zoomScaleNormal="100" zoomScaleSheetLayoutView="110" workbookViewId="0">
      <selection activeCell="F569" sqref="F569"/>
    </sheetView>
  </sheetViews>
  <sheetFormatPr defaultColWidth="9.5703125" defaultRowHeight="12.75"/>
  <cols>
    <col min="1" max="1" width="4.7109375" style="423" customWidth="1"/>
    <col min="2" max="2" width="42.85546875" style="423" customWidth="1"/>
    <col min="3" max="3" width="10.5703125" style="423" customWidth="1"/>
    <col min="4" max="4" width="4.140625" style="423" customWidth="1"/>
    <col min="5" max="5" width="5.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1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33">
      <c r="A3" s="462"/>
      <c r="B3" s="461" t="s">
        <v>1675</v>
      </c>
      <c r="C3" s="434"/>
      <c r="D3" s="452"/>
      <c r="E3" s="451"/>
      <c r="F3" s="460"/>
      <c r="G3" s="451"/>
      <c r="H3" s="459"/>
    </row>
    <row r="5" spans="1:8" s="438" customFormat="1" ht="27.75" customHeight="1">
      <c r="A5" s="453"/>
      <c r="B5" s="1289" t="s">
        <v>1781</v>
      </c>
      <c r="C5" s="1290"/>
      <c r="D5" s="1290"/>
      <c r="E5" s="1290"/>
      <c r="F5" s="1290"/>
      <c r="G5" s="1290"/>
      <c r="H5" s="1290"/>
    </row>
    <row r="6" spans="1:8" s="438" customFormat="1" ht="15">
      <c r="A6" s="453"/>
      <c r="B6" s="1289" t="s">
        <v>1710</v>
      </c>
      <c r="C6" s="1290"/>
      <c r="D6" s="1290"/>
      <c r="E6" s="1290"/>
      <c r="F6" s="1290"/>
      <c r="G6" s="1290"/>
      <c r="H6" s="1290"/>
    </row>
    <row r="7" spans="1:8" s="438" customFormat="1" ht="15">
      <c r="A7" s="453"/>
      <c r="B7" s="458"/>
      <c r="C7" s="457"/>
      <c r="D7" s="457"/>
      <c r="E7" s="457"/>
      <c r="F7" s="457"/>
      <c r="G7" s="457"/>
      <c r="H7" s="457"/>
    </row>
    <row r="8" spans="1:8" s="438" customFormat="1" ht="15">
      <c r="A8" s="453"/>
      <c r="B8" s="1291" t="s">
        <v>1708</v>
      </c>
      <c r="C8" s="1292"/>
      <c r="D8" s="1292"/>
      <c r="E8" s="1292"/>
      <c r="F8" s="1293"/>
      <c r="G8" s="1293"/>
      <c r="H8" s="1293"/>
    </row>
    <row r="9" spans="1:8" s="438" customFormat="1" ht="15">
      <c r="A9" s="453"/>
      <c r="B9" s="431"/>
      <c r="C9" s="434"/>
      <c r="D9" s="452"/>
      <c r="E9" s="451"/>
      <c r="F9" s="450"/>
      <c r="G9" s="450"/>
      <c r="H9" s="450"/>
    </row>
    <row r="10" spans="1:8" s="438" customFormat="1" ht="31.5" customHeight="1">
      <c r="A10" s="453"/>
      <c r="B10" s="456" t="s">
        <v>2297</v>
      </c>
      <c r="C10" s="455"/>
      <c r="D10" s="452"/>
      <c r="E10" s="451"/>
      <c r="F10" s="450"/>
      <c r="G10" s="450"/>
      <c r="H10" s="454">
        <f>H535</f>
        <v>0</v>
      </c>
    </row>
    <row r="11" spans="1:8" s="438" customFormat="1" ht="16.5" customHeight="1">
      <c r="A11" s="453"/>
      <c r="B11" s="456" t="s">
        <v>1780</v>
      </c>
      <c r="C11" s="455"/>
      <c r="D11" s="452"/>
      <c r="E11" s="451"/>
      <c r="F11" s="450"/>
      <c r="G11" s="450"/>
      <c r="H11" s="454">
        <f>H572</f>
        <v>0</v>
      </c>
    </row>
    <row r="12" spans="1:8" s="438" customFormat="1" ht="15">
      <c r="A12" s="453"/>
      <c r="B12" s="431"/>
      <c r="C12" s="434"/>
      <c r="D12" s="452"/>
      <c r="E12" s="451"/>
      <c r="F12" s="450"/>
      <c r="G12" s="450"/>
      <c r="H12" s="450"/>
    </row>
    <row r="13" spans="1:8" s="438" customFormat="1" ht="15.75" thickBot="1">
      <c r="A13" s="453"/>
      <c r="B13" s="431" t="s">
        <v>2586</v>
      </c>
      <c r="C13" s="434"/>
      <c r="D13" s="452"/>
      <c r="E13" s="451"/>
      <c r="F13" s="450"/>
      <c r="G13" s="450"/>
      <c r="H13" s="449">
        <f>SUM(H10:H11)</f>
        <v>0</v>
      </c>
    </row>
    <row r="16" spans="1:8" ht="33.75" customHeight="1">
      <c r="B16" s="448" t="s">
        <v>2296</v>
      </c>
    </row>
    <row r="18" spans="1:8" ht="35.25" customHeight="1">
      <c r="B18" s="601" t="s">
        <v>2295</v>
      </c>
    </row>
    <row r="19" spans="1:8" ht="23.25" customHeight="1">
      <c r="B19" s="601" t="s">
        <v>2294</v>
      </c>
    </row>
    <row r="20" spans="1:8" ht="12.75" customHeight="1">
      <c r="B20" s="601"/>
    </row>
    <row r="21" spans="1:8" s="438" customFormat="1" ht="14.25">
      <c r="A21" s="432" t="s">
        <v>1705</v>
      </c>
      <c r="B21" s="546" t="s">
        <v>2245</v>
      </c>
      <c r="C21" s="437"/>
      <c r="D21" s="430"/>
      <c r="E21" s="484"/>
      <c r="F21" s="484"/>
      <c r="G21" s="484"/>
      <c r="H21" s="484"/>
    </row>
    <row r="22" spans="1:8" s="438" customFormat="1" ht="14.25">
      <c r="A22" s="432"/>
      <c r="B22" s="521" t="s">
        <v>2293</v>
      </c>
      <c r="C22" s="437"/>
      <c r="D22" s="430"/>
      <c r="E22" s="484"/>
      <c r="F22" s="484"/>
      <c r="G22" s="484"/>
      <c r="H22" s="484"/>
    </row>
    <row r="23" spans="1:8" s="438" customFormat="1" ht="38.25">
      <c r="A23" s="432"/>
      <c r="B23" s="521" t="s">
        <v>2243</v>
      </c>
      <c r="C23" s="437"/>
      <c r="D23" s="430"/>
      <c r="E23" s="484"/>
      <c r="F23" s="484"/>
      <c r="G23" s="484"/>
      <c r="H23" s="484"/>
    </row>
    <row r="24" spans="1:8" s="438" customFormat="1" ht="14.25">
      <c r="A24" s="432"/>
      <c r="B24" s="521" t="s">
        <v>2200</v>
      </c>
      <c r="C24" s="437"/>
      <c r="D24" s="430"/>
      <c r="E24" s="484"/>
      <c r="F24" s="484"/>
      <c r="G24" s="484"/>
      <c r="H24" s="484"/>
    </row>
    <row r="25" spans="1:8" s="438" customFormat="1" ht="14.25">
      <c r="A25" s="432"/>
      <c r="B25" s="521" t="s">
        <v>2199</v>
      </c>
      <c r="C25" s="437"/>
      <c r="D25" s="430"/>
      <c r="E25" s="484"/>
      <c r="F25" s="484"/>
      <c r="G25" s="484"/>
      <c r="H25" s="484"/>
    </row>
    <row r="26" spans="1:8" s="438" customFormat="1" ht="14.25">
      <c r="A26" s="432"/>
      <c r="B26" s="521" t="s">
        <v>2198</v>
      </c>
      <c r="C26" s="437"/>
      <c r="D26" s="433"/>
      <c r="E26" s="433"/>
      <c r="F26" s="433"/>
      <c r="G26" s="433"/>
      <c r="H26" s="433"/>
    </row>
    <row r="27" spans="1:8" s="438" customFormat="1" ht="14.25">
      <c r="A27" s="432"/>
      <c r="B27" s="653" t="s">
        <v>2292</v>
      </c>
      <c r="C27" s="437"/>
      <c r="D27" s="433"/>
      <c r="E27" s="433"/>
      <c r="F27" s="433"/>
      <c r="G27" s="433"/>
      <c r="H27" s="433"/>
    </row>
    <row r="28" spans="1:8" s="438" customFormat="1" ht="33.75" customHeight="1">
      <c r="A28" s="432"/>
      <c r="B28" s="600" t="s">
        <v>2291</v>
      </c>
      <c r="C28" s="437"/>
      <c r="D28" s="433"/>
      <c r="E28" s="433"/>
      <c r="F28" s="433"/>
      <c r="G28" s="433"/>
      <c r="H28" s="433"/>
    </row>
    <row r="29" spans="1:8" s="438" customFormat="1" ht="14.25">
      <c r="A29" s="432"/>
      <c r="C29" s="437"/>
      <c r="D29" s="430" t="s">
        <v>263</v>
      </c>
      <c r="E29" s="429">
        <v>1</v>
      </c>
      <c r="F29" s="427"/>
      <c r="G29" s="428"/>
      <c r="H29" s="427">
        <f>E29*F29</f>
        <v>0</v>
      </c>
    </row>
    <row r="30" spans="1:8" ht="12.75" customHeight="1">
      <c r="B30" s="601"/>
    </row>
    <row r="31" spans="1:8" ht="32.25" customHeight="1">
      <c r="A31" s="432" t="s">
        <v>1703</v>
      </c>
      <c r="B31" s="603" t="s">
        <v>2290</v>
      </c>
      <c r="C31" s="525"/>
      <c r="D31" s="525"/>
      <c r="E31" s="524"/>
      <c r="F31" s="523"/>
      <c r="G31" s="523"/>
      <c r="H31" s="523"/>
    </row>
    <row r="32" spans="1:8">
      <c r="B32" s="647" t="s">
        <v>2289</v>
      </c>
    </row>
    <row r="33" spans="1:8" ht="25.5">
      <c r="A33" s="522"/>
      <c r="B33" s="647" t="s">
        <v>2288</v>
      </c>
      <c r="C33" s="525"/>
      <c r="D33" s="525"/>
      <c r="E33" s="524"/>
      <c r="F33" s="523"/>
      <c r="G33" s="523"/>
      <c r="H33" s="523"/>
    </row>
    <row r="34" spans="1:8" ht="25.5">
      <c r="A34" s="522"/>
      <c r="B34" s="647" t="s">
        <v>2287</v>
      </c>
      <c r="C34" s="525"/>
      <c r="D34" s="525"/>
      <c r="E34" s="524"/>
      <c r="F34" s="523"/>
      <c r="G34" s="523"/>
      <c r="H34" s="523"/>
    </row>
    <row r="35" spans="1:8" ht="15">
      <c r="A35" s="522"/>
      <c r="B35" s="647" t="s">
        <v>2286</v>
      </c>
      <c r="C35" s="525"/>
      <c r="D35" s="525"/>
      <c r="E35" s="524"/>
      <c r="F35" s="523"/>
      <c r="G35" s="523"/>
      <c r="H35" s="523"/>
    </row>
    <row r="36" spans="1:8" ht="15">
      <c r="A36" s="522"/>
      <c r="B36" s="603"/>
      <c r="C36" s="525"/>
      <c r="D36" s="452" t="s">
        <v>81</v>
      </c>
      <c r="E36" s="451">
        <v>1</v>
      </c>
      <c r="F36" s="488"/>
      <c r="G36" s="486"/>
      <c r="H36" s="488">
        <f>E36*F36</f>
        <v>0</v>
      </c>
    </row>
    <row r="37" spans="1:8" ht="15">
      <c r="A37" s="522"/>
      <c r="B37" s="603"/>
      <c r="C37" s="525"/>
      <c r="D37" s="525"/>
      <c r="E37" s="524"/>
      <c r="F37" s="523"/>
      <c r="G37" s="523"/>
      <c r="H37" s="523"/>
    </row>
    <row r="38" spans="1:8" ht="156.75">
      <c r="A38" s="432" t="s">
        <v>1700</v>
      </c>
      <c r="B38" s="442" t="s">
        <v>2285</v>
      </c>
      <c r="C38" s="605"/>
      <c r="D38" s="607"/>
    </row>
    <row r="39" spans="1:8" ht="14.25">
      <c r="A39" s="432"/>
      <c r="B39" s="481" t="s">
        <v>2284</v>
      </c>
      <c r="C39" s="605"/>
      <c r="D39" s="607"/>
    </row>
    <row r="40" spans="1:8" ht="14.25">
      <c r="A40" s="432"/>
      <c r="B40" s="603" t="s">
        <v>2120</v>
      </c>
      <c r="C40" s="605"/>
      <c r="D40" s="452" t="s">
        <v>263</v>
      </c>
      <c r="E40" s="451">
        <v>4</v>
      </c>
      <c r="F40" s="488"/>
      <c r="G40" s="486"/>
      <c r="H40" s="488">
        <f>E40*F40</f>
        <v>0</v>
      </c>
    </row>
    <row r="41" spans="1:8" ht="14.25">
      <c r="A41" s="432"/>
      <c r="B41" s="603" t="s">
        <v>2085</v>
      </c>
      <c r="C41" s="605"/>
      <c r="D41" s="452" t="s">
        <v>263</v>
      </c>
      <c r="E41" s="451">
        <v>8</v>
      </c>
      <c r="F41" s="488"/>
      <c r="G41" s="486"/>
      <c r="H41" s="488">
        <f>E41*F41</f>
        <v>0</v>
      </c>
    </row>
    <row r="42" spans="1:8" ht="15">
      <c r="A42" s="522"/>
      <c r="B42" s="603"/>
      <c r="C42" s="525"/>
      <c r="D42" s="525"/>
      <c r="E42" s="524"/>
      <c r="F42" s="523"/>
      <c r="G42" s="523"/>
      <c r="H42" s="523"/>
    </row>
    <row r="43" spans="1:8" s="438" customFormat="1" ht="28.5">
      <c r="A43" s="432" t="s">
        <v>1697</v>
      </c>
      <c r="B43" s="481" t="s">
        <v>2143</v>
      </c>
      <c r="C43" s="437"/>
      <c r="D43" s="430"/>
      <c r="E43" s="429"/>
      <c r="F43" s="484"/>
      <c r="G43" s="484"/>
      <c r="H43" s="484"/>
    </row>
    <row r="44" spans="1:8" s="438" customFormat="1" ht="14.25">
      <c r="A44" s="432"/>
      <c r="B44" s="481" t="s">
        <v>2281</v>
      </c>
      <c r="C44" s="437"/>
      <c r="D44" s="430"/>
      <c r="E44" s="429"/>
      <c r="F44" s="484"/>
      <c r="G44" s="484"/>
      <c r="H44" s="484"/>
    </row>
    <row r="45" spans="1:8" s="438" customFormat="1" ht="14.25">
      <c r="A45" s="432"/>
      <c r="B45" s="602"/>
      <c r="C45" s="437" t="s">
        <v>2123</v>
      </c>
      <c r="D45" s="430" t="s">
        <v>263</v>
      </c>
      <c r="E45" s="429">
        <v>1</v>
      </c>
      <c r="F45" s="427"/>
      <c r="G45" s="428"/>
      <c r="H45" s="427">
        <f>E45*F45</f>
        <v>0</v>
      </c>
    </row>
    <row r="46" spans="1:8" ht="15">
      <c r="A46" s="522"/>
      <c r="B46" s="603"/>
      <c r="C46" s="437" t="s">
        <v>2134</v>
      </c>
      <c r="D46" s="430" t="s">
        <v>263</v>
      </c>
      <c r="E46" s="429">
        <v>6</v>
      </c>
      <c r="F46" s="427"/>
      <c r="G46" s="428"/>
      <c r="H46" s="427">
        <f>E46*F46</f>
        <v>0</v>
      </c>
    </row>
    <row r="47" spans="1:8" ht="15">
      <c r="A47" s="522"/>
      <c r="B47" s="603"/>
      <c r="C47" s="525"/>
      <c r="D47" s="525"/>
      <c r="E47" s="524"/>
      <c r="F47" s="523"/>
      <c r="G47" s="523"/>
      <c r="H47" s="523"/>
    </row>
    <row r="48" spans="1:8" ht="75" customHeight="1">
      <c r="A48" s="432" t="s">
        <v>1694</v>
      </c>
      <c r="B48" s="603" t="s">
        <v>2283</v>
      </c>
      <c r="D48" s="452"/>
      <c r="E48" s="451"/>
      <c r="F48" s="597"/>
    </row>
    <row r="49" spans="1:8" ht="14.25">
      <c r="A49" s="607"/>
      <c r="B49" s="652"/>
      <c r="C49" s="452" t="s">
        <v>1726</v>
      </c>
      <c r="D49" s="452" t="s">
        <v>263</v>
      </c>
      <c r="E49" s="451">
        <v>3</v>
      </c>
      <c r="F49" s="488"/>
      <c r="G49" s="486"/>
      <c r="H49" s="488">
        <f>E49*F49</f>
        <v>0</v>
      </c>
    </row>
    <row r="50" spans="1:8" ht="15">
      <c r="A50" s="522"/>
      <c r="B50" s="603"/>
      <c r="C50" s="525"/>
      <c r="D50" s="525"/>
      <c r="E50" s="524"/>
      <c r="F50" s="523"/>
      <c r="G50" s="523"/>
      <c r="H50" s="523"/>
    </row>
    <row r="51" spans="1:8" ht="34.5" customHeight="1">
      <c r="A51" s="432" t="s">
        <v>1692</v>
      </c>
      <c r="B51" s="481" t="s">
        <v>2282</v>
      </c>
      <c r="C51" s="648"/>
      <c r="D51" s="452"/>
      <c r="E51" s="451"/>
      <c r="F51" s="649"/>
      <c r="G51" s="649"/>
      <c r="H51" s="649"/>
    </row>
    <row r="52" spans="1:8" ht="18.75" customHeight="1">
      <c r="A52" s="432"/>
      <c r="B52" s="481" t="s">
        <v>2281</v>
      </c>
      <c r="C52" s="648"/>
      <c r="D52" s="452"/>
      <c r="E52" s="451"/>
      <c r="F52" s="649"/>
      <c r="G52" s="649"/>
      <c r="H52" s="649"/>
    </row>
    <row r="53" spans="1:8" ht="15" customHeight="1">
      <c r="A53" s="432"/>
      <c r="B53" s="481"/>
      <c r="C53" s="437" t="s">
        <v>2120</v>
      </c>
      <c r="D53" s="430" t="s">
        <v>263</v>
      </c>
      <c r="E53" s="429">
        <v>1</v>
      </c>
      <c r="F53" s="427"/>
      <c r="G53" s="428"/>
      <c r="H53" s="427">
        <f>E53*F53</f>
        <v>0</v>
      </c>
    </row>
    <row r="54" spans="1:8" ht="14.25" customHeight="1">
      <c r="A54" s="432"/>
      <c r="C54" s="437" t="s">
        <v>2085</v>
      </c>
      <c r="D54" s="430" t="s">
        <v>263</v>
      </c>
      <c r="E54" s="429">
        <v>1</v>
      </c>
      <c r="F54" s="427"/>
      <c r="G54" s="428"/>
      <c r="H54" s="427">
        <f>E54*F54</f>
        <v>0</v>
      </c>
    </row>
    <row r="55" spans="1:8" ht="14.25">
      <c r="A55" s="432"/>
      <c r="C55" s="648"/>
      <c r="D55" s="525"/>
      <c r="E55" s="524"/>
      <c r="F55" s="523"/>
      <c r="G55" s="523"/>
      <c r="H55" s="523"/>
    </row>
    <row r="56" spans="1:8" s="438" customFormat="1" ht="75" customHeight="1">
      <c r="A56" s="432" t="s">
        <v>1689</v>
      </c>
      <c r="B56" s="442" t="s">
        <v>2280</v>
      </c>
      <c r="C56" s="437"/>
      <c r="D56" s="430"/>
      <c r="E56" s="429"/>
      <c r="F56" s="484"/>
      <c r="G56" s="484"/>
      <c r="H56" s="484"/>
    </row>
    <row r="57" spans="1:8" s="438" customFormat="1" ht="31.5" customHeight="1">
      <c r="A57" s="432"/>
      <c r="B57" s="481" t="s">
        <v>2279</v>
      </c>
      <c r="C57" s="437"/>
      <c r="D57" s="430"/>
      <c r="E57" s="429"/>
      <c r="F57" s="484"/>
      <c r="G57" s="484"/>
      <c r="H57" s="484"/>
    </row>
    <row r="58" spans="1:8" s="438" customFormat="1" ht="14.25">
      <c r="A58" s="432"/>
      <c r="B58" s="602"/>
      <c r="C58" s="437"/>
      <c r="D58" s="430" t="s">
        <v>263</v>
      </c>
      <c r="E58" s="429">
        <v>1</v>
      </c>
      <c r="F58" s="427"/>
      <c r="G58" s="428"/>
      <c r="H58" s="427">
        <f>E58*F58</f>
        <v>0</v>
      </c>
    </row>
    <row r="59" spans="1:8" ht="14.25">
      <c r="A59" s="432"/>
      <c r="C59" s="648"/>
      <c r="D59" s="525"/>
      <c r="E59" s="524"/>
      <c r="F59" s="523"/>
      <c r="G59" s="523"/>
      <c r="H59" s="523"/>
    </row>
    <row r="60" spans="1:8" ht="67.5" customHeight="1">
      <c r="A60" s="432" t="s">
        <v>1728</v>
      </c>
      <c r="B60" s="442" t="s">
        <v>2278</v>
      </c>
      <c r="C60" s="437"/>
      <c r="D60" s="430"/>
      <c r="E60" s="429"/>
      <c r="F60" s="484"/>
      <c r="G60" s="484"/>
      <c r="H60" s="484"/>
    </row>
    <row r="61" spans="1:8" ht="14.25">
      <c r="A61" s="432"/>
      <c r="B61" s="602" t="s">
        <v>2277</v>
      </c>
      <c r="C61" s="437"/>
      <c r="D61" s="452" t="s">
        <v>263</v>
      </c>
      <c r="E61" s="451">
        <v>2</v>
      </c>
      <c r="F61" s="427"/>
      <c r="G61" s="428"/>
      <c r="H61" s="427">
        <f>E61*F61</f>
        <v>0</v>
      </c>
    </row>
    <row r="62" spans="1:8" ht="15">
      <c r="A62" s="522"/>
      <c r="B62" s="603"/>
      <c r="C62" s="525"/>
      <c r="D62" s="525"/>
      <c r="E62" s="524"/>
      <c r="F62" s="523"/>
      <c r="G62" s="523"/>
      <c r="H62" s="523"/>
    </row>
    <row r="63" spans="1:8" ht="71.25">
      <c r="A63" s="432" t="s">
        <v>1818</v>
      </c>
      <c r="B63" s="442" t="s">
        <v>2276</v>
      </c>
      <c r="C63" s="605"/>
      <c r="D63" s="452"/>
      <c r="E63" s="451"/>
      <c r="F63" s="485"/>
      <c r="G63" s="486"/>
      <c r="H63" s="485"/>
    </row>
    <row r="64" spans="1:8" ht="28.5">
      <c r="B64" s="481" t="s">
        <v>2275</v>
      </c>
      <c r="C64" s="605"/>
      <c r="D64" s="452"/>
      <c r="E64" s="451"/>
      <c r="F64" s="485"/>
      <c r="G64" s="486"/>
      <c r="H64" s="485"/>
    </row>
    <row r="65" spans="1:8">
      <c r="B65" s="606"/>
      <c r="C65" s="525" t="s">
        <v>1726</v>
      </c>
      <c r="D65" s="452" t="s">
        <v>263</v>
      </c>
      <c r="E65" s="524">
        <v>2</v>
      </c>
      <c r="F65" s="488"/>
      <c r="G65" s="486"/>
      <c r="H65" s="488">
        <f>E65*F65</f>
        <v>0</v>
      </c>
    </row>
    <row r="66" spans="1:8" ht="15">
      <c r="A66" s="522"/>
      <c r="B66" s="603"/>
      <c r="C66" s="525"/>
      <c r="D66" s="525"/>
      <c r="E66" s="524"/>
      <c r="F66" s="523"/>
      <c r="G66" s="523"/>
      <c r="H66" s="523"/>
    </row>
    <row r="67" spans="1:8" s="438" customFormat="1" ht="14.25">
      <c r="A67" s="432" t="s">
        <v>1814</v>
      </c>
      <c r="B67" s="481" t="s">
        <v>2245</v>
      </c>
      <c r="C67" s="437"/>
      <c r="D67" s="430"/>
      <c r="E67" s="484"/>
      <c r="F67" s="484"/>
      <c r="G67" s="484"/>
      <c r="H67" s="484"/>
    </row>
    <row r="68" spans="1:8" s="438" customFormat="1" ht="14.25">
      <c r="A68" s="432"/>
      <c r="B68" s="521" t="s">
        <v>2207</v>
      </c>
      <c r="C68" s="437"/>
      <c r="D68" s="430"/>
      <c r="E68" s="484"/>
      <c r="F68" s="484"/>
      <c r="G68" s="484"/>
      <c r="H68" s="484"/>
    </row>
    <row r="69" spans="1:8" s="438" customFormat="1" ht="38.25">
      <c r="A69" s="432"/>
      <c r="B69" s="521" t="s">
        <v>2243</v>
      </c>
      <c r="C69" s="437"/>
      <c r="D69" s="430"/>
      <c r="E69" s="484"/>
      <c r="F69" s="484"/>
      <c r="G69" s="484"/>
      <c r="H69" s="484"/>
    </row>
    <row r="70" spans="1:8" s="438" customFormat="1" ht="14.25">
      <c r="A70" s="432"/>
      <c r="B70" s="521" t="s">
        <v>2200</v>
      </c>
      <c r="C70" s="437"/>
      <c r="D70" s="430"/>
      <c r="E70" s="484"/>
      <c r="F70" s="484"/>
      <c r="G70" s="484"/>
      <c r="H70" s="484"/>
    </row>
    <row r="71" spans="1:8" s="438" customFormat="1" ht="14.25">
      <c r="A71" s="432"/>
      <c r="B71" s="521" t="s">
        <v>2199</v>
      </c>
      <c r="C71" s="437"/>
      <c r="D71" s="430"/>
      <c r="E71" s="484"/>
      <c r="F71" s="484"/>
      <c r="G71" s="484"/>
      <c r="H71" s="484"/>
    </row>
    <row r="72" spans="1:8" s="438" customFormat="1" ht="14.25">
      <c r="A72" s="432"/>
      <c r="B72" s="521" t="s">
        <v>2198</v>
      </c>
      <c r="C72" s="437"/>
      <c r="D72" s="433"/>
      <c r="E72" s="433"/>
      <c r="F72" s="433"/>
      <c r="G72" s="433"/>
      <c r="H72" s="433"/>
    </row>
    <row r="73" spans="1:8" s="438" customFormat="1" ht="33.75" customHeight="1">
      <c r="A73" s="432"/>
      <c r="B73" s="600" t="s">
        <v>2263</v>
      </c>
      <c r="C73" s="437"/>
      <c r="D73" s="433"/>
      <c r="E73" s="433"/>
      <c r="F73" s="433"/>
      <c r="G73" s="433"/>
      <c r="H73" s="433"/>
    </row>
    <row r="74" spans="1:8" s="438" customFormat="1" ht="14.25">
      <c r="A74" s="432"/>
      <c r="B74" s="602"/>
      <c r="C74" s="437"/>
      <c r="D74" s="430" t="s">
        <v>263</v>
      </c>
      <c r="E74" s="429">
        <v>1</v>
      </c>
      <c r="F74" s="427"/>
      <c r="G74" s="428"/>
      <c r="H74" s="427">
        <f>E74*F74</f>
        <v>0</v>
      </c>
    </row>
    <row r="75" spans="1:8" ht="15">
      <c r="A75" s="522"/>
      <c r="B75" s="603"/>
      <c r="C75" s="525"/>
      <c r="D75" s="525"/>
      <c r="E75" s="524"/>
      <c r="F75" s="523"/>
      <c r="G75" s="523"/>
      <c r="H75" s="523"/>
    </row>
    <row r="76" spans="1:8" ht="43.5">
      <c r="A76" s="432" t="s">
        <v>1810</v>
      </c>
      <c r="B76" s="603" t="s">
        <v>2274</v>
      </c>
      <c r="C76" s="605"/>
      <c r="D76" s="607"/>
    </row>
    <row r="77" spans="1:8" ht="14.25">
      <c r="A77" s="607"/>
      <c r="B77" s="646"/>
      <c r="C77" s="605"/>
      <c r="D77" s="452" t="s">
        <v>263</v>
      </c>
      <c r="E77" s="451">
        <v>5</v>
      </c>
      <c r="F77" s="488"/>
      <c r="G77" s="486"/>
      <c r="H77" s="488">
        <f>E77*F77</f>
        <v>0</v>
      </c>
    </row>
    <row r="78" spans="1:8" ht="14.25">
      <c r="A78" s="607"/>
      <c r="B78" s="646"/>
      <c r="C78" s="605"/>
      <c r="D78" s="452"/>
      <c r="E78" s="451"/>
      <c r="F78" s="485"/>
      <c r="G78" s="486"/>
      <c r="H78" s="485"/>
    </row>
    <row r="79" spans="1:8" ht="42.75">
      <c r="A79" s="432" t="s">
        <v>1806</v>
      </c>
      <c r="B79" s="603" t="s">
        <v>2273</v>
      </c>
      <c r="C79" s="605"/>
      <c r="D79" s="607"/>
    </row>
    <row r="80" spans="1:8" ht="14.25">
      <c r="A80" s="607"/>
      <c r="B80" s="646"/>
      <c r="C80" s="605"/>
      <c r="D80" s="452" t="s">
        <v>263</v>
      </c>
      <c r="E80" s="451">
        <v>1</v>
      </c>
      <c r="F80" s="488"/>
      <c r="G80" s="486"/>
      <c r="H80" s="488">
        <f>E80*F80</f>
        <v>0</v>
      </c>
    </row>
    <row r="81" spans="1:11" ht="15">
      <c r="A81" s="522"/>
      <c r="B81" s="603"/>
      <c r="C81" s="525"/>
      <c r="D81" s="525"/>
      <c r="E81" s="524"/>
      <c r="F81" s="523"/>
      <c r="G81" s="523"/>
      <c r="H81" s="523"/>
    </row>
    <row r="82" spans="1:11" s="433" customFormat="1" ht="63" customHeight="1">
      <c r="A82" s="432" t="s">
        <v>1802</v>
      </c>
      <c r="B82" s="481" t="s">
        <v>2272</v>
      </c>
      <c r="C82" s="437"/>
      <c r="D82" s="430"/>
      <c r="E82" s="429"/>
      <c r="F82" s="484"/>
      <c r="G82" s="484"/>
      <c r="H82" s="484"/>
    </row>
    <row r="83" spans="1:11" s="433" customFormat="1" ht="14.25">
      <c r="A83" s="432"/>
      <c r="B83" s="481" t="s">
        <v>2186</v>
      </c>
      <c r="C83" s="437"/>
      <c r="D83" s="430"/>
      <c r="E83" s="429"/>
      <c r="F83" s="484"/>
      <c r="G83" s="484"/>
      <c r="H83" s="484"/>
    </row>
    <row r="84" spans="1:11" ht="15">
      <c r="A84" s="522"/>
      <c r="B84" s="603"/>
      <c r="C84" s="525"/>
      <c r="D84" s="525"/>
      <c r="E84" s="524"/>
      <c r="F84" s="523"/>
      <c r="G84" s="523"/>
      <c r="H84" s="523"/>
    </row>
    <row r="85" spans="1:11" ht="57">
      <c r="A85" s="432" t="s">
        <v>1798</v>
      </c>
      <c r="B85" s="481" t="s">
        <v>2271</v>
      </c>
      <c r="C85" s="437"/>
      <c r="D85" s="430"/>
      <c r="E85" s="429"/>
      <c r="F85" s="484"/>
      <c r="G85" s="484"/>
      <c r="H85" s="484"/>
    </row>
    <row r="86" spans="1:11" ht="15">
      <c r="A86" s="522"/>
      <c r="B86" s="522"/>
      <c r="C86" s="437" t="s">
        <v>2270</v>
      </c>
      <c r="D86" s="430" t="s">
        <v>263</v>
      </c>
      <c r="E86" s="643">
        <v>1</v>
      </c>
      <c r="F86" s="488"/>
      <c r="G86" s="486"/>
      <c r="H86" s="488">
        <f>E86*F86</f>
        <v>0</v>
      </c>
    </row>
    <row r="87" spans="1:11" ht="15">
      <c r="A87" s="522"/>
      <c r="B87" s="603"/>
      <c r="C87" s="525"/>
      <c r="D87" s="525"/>
      <c r="E87" s="524"/>
      <c r="F87" s="523"/>
      <c r="G87" s="523"/>
      <c r="H87" s="523"/>
    </row>
    <row r="88" spans="1:11" s="438" customFormat="1" ht="21.75" customHeight="1">
      <c r="A88" s="443" t="s">
        <v>1795</v>
      </c>
      <c r="B88" s="442" t="s">
        <v>2269</v>
      </c>
      <c r="D88" s="611"/>
      <c r="E88" s="610"/>
    </row>
    <row r="89" spans="1:11" s="438" customFormat="1" ht="14.25">
      <c r="A89" s="651"/>
      <c r="C89" s="437" t="s">
        <v>2121</v>
      </c>
      <c r="D89" s="608" t="s">
        <v>263</v>
      </c>
      <c r="E89" s="451">
        <v>1</v>
      </c>
      <c r="F89" s="427"/>
      <c r="G89" s="428"/>
      <c r="H89" s="427">
        <f>E89*F89</f>
        <v>0</v>
      </c>
    </row>
    <row r="90" spans="1:11" ht="15">
      <c r="A90" s="522"/>
      <c r="B90" s="603"/>
      <c r="C90" s="525"/>
      <c r="D90" s="525"/>
      <c r="E90" s="524"/>
      <c r="F90" s="523"/>
      <c r="G90" s="523"/>
      <c r="H90" s="523"/>
    </row>
    <row r="91" spans="1:11" ht="149.25" customHeight="1">
      <c r="A91" s="432" t="s">
        <v>1964</v>
      </c>
      <c r="B91" s="622" t="s">
        <v>2268</v>
      </c>
      <c r="C91" s="619"/>
      <c r="D91" s="618"/>
      <c r="E91" s="617"/>
      <c r="F91" s="619"/>
      <c r="G91" s="619"/>
      <c r="H91" s="619"/>
    </row>
    <row r="92" spans="1:11" ht="17.25" customHeight="1">
      <c r="A92" s="621"/>
      <c r="B92" s="620"/>
      <c r="C92" s="619" t="s">
        <v>1726</v>
      </c>
      <c r="D92" s="618" t="s">
        <v>263</v>
      </c>
      <c r="E92" s="617">
        <v>2</v>
      </c>
      <c r="F92" s="427"/>
      <c r="G92" s="428"/>
      <c r="H92" s="427">
        <f>E92*F92</f>
        <v>0</v>
      </c>
    </row>
    <row r="93" spans="1:11" ht="15">
      <c r="A93" s="522"/>
      <c r="B93" s="603"/>
      <c r="C93" s="525"/>
      <c r="D93" s="525"/>
      <c r="E93" s="524"/>
      <c r="F93" s="523"/>
      <c r="G93" s="523"/>
      <c r="H93" s="523"/>
    </row>
    <row r="94" spans="1:11" ht="90.75" customHeight="1">
      <c r="A94" s="432" t="s">
        <v>2181</v>
      </c>
      <c r="B94" s="603" t="s">
        <v>2149</v>
      </c>
      <c r="C94" s="609"/>
      <c r="D94" s="452"/>
      <c r="E94" s="452"/>
      <c r="F94" s="548"/>
      <c r="G94" s="616"/>
      <c r="H94" s="616"/>
    </row>
    <row r="95" spans="1:11" s="613" customFormat="1" ht="33" customHeight="1">
      <c r="A95" s="432"/>
      <c r="B95" s="522" t="s">
        <v>2148</v>
      </c>
      <c r="C95" s="549"/>
      <c r="D95" s="539"/>
      <c r="E95" s="615"/>
      <c r="F95" s="614"/>
      <c r="G95" s="614"/>
      <c r="H95" s="614"/>
      <c r="I95" s="614"/>
      <c r="J95" s="614"/>
      <c r="K95" s="614"/>
    </row>
    <row r="96" spans="1:11" s="613" customFormat="1" ht="16.5" customHeight="1">
      <c r="A96" s="432"/>
      <c r="B96" s="442" t="s">
        <v>2267</v>
      </c>
      <c r="D96" s="539" t="s">
        <v>128</v>
      </c>
      <c r="E96" s="524">
        <v>5</v>
      </c>
      <c r="F96" s="427"/>
      <c r="G96" s="428"/>
      <c r="H96" s="427">
        <f>E96*F96</f>
        <v>0</v>
      </c>
      <c r="I96" s="614"/>
      <c r="J96" s="614"/>
      <c r="K96" s="614"/>
    </row>
    <row r="97" spans="1:8" s="522" customFormat="1" ht="16.5" customHeight="1">
      <c r="B97" s="442"/>
      <c r="C97" s="525"/>
      <c r="D97" s="525"/>
      <c r="E97" s="524"/>
      <c r="F97" s="485"/>
      <c r="G97" s="486"/>
      <c r="H97" s="485"/>
    </row>
    <row r="98" spans="1:8" ht="45.75" customHeight="1">
      <c r="A98" s="432" t="s">
        <v>2179</v>
      </c>
      <c r="B98" s="442" t="s">
        <v>2146</v>
      </c>
      <c r="C98" s="484"/>
      <c r="D98" s="489"/>
      <c r="E98" s="429"/>
      <c r="F98" s="484"/>
      <c r="G98" s="484"/>
      <c r="H98" s="484"/>
    </row>
    <row r="99" spans="1:8" ht="15">
      <c r="A99" s="432"/>
      <c r="B99" s="612"/>
      <c r="C99" s="484"/>
      <c r="D99" s="489" t="s">
        <v>209</v>
      </c>
      <c r="E99" s="429">
        <v>10</v>
      </c>
      <c r="F99" s="427"/>
      <c r="G99" s="428"/>
      <c r="H99" s="427">
        <f>E99*F99</f>
        <v>0</v>
      </c>
    </row>
    <row r="100" spans="1:8" ht="15">
      <c r="A100" s="443"/>
      <c r="B100" s="612"/>
      <c r="C100" s="490"/>
      <c r="D100" s="489"/>
      <c r="E100" s="429"/>
    </row>
    <row r="101" spans="1:8" ht="60" customHeight="1">
      <c r="A101" s="432" t="s">
        <v>2174</v>
      </c>
      <c r="B101" s="481" t="s">
        <v>2266</v>
      </c>
      <c r="C101" s="437"/>
      <c r="D101" s="430"/>
      <c r="E101" s="429"/>
      <c r="F101" s="484"/>
      <c r="G101" s="484"/>
      <c r="H101" s="484"/>
    </row>
    <row r="102" spans="1:8" ht="14.25">
      <c r="A102" s="650"/>
      <c r="B102" s="481"/>
      <c r="C102" s="437" t="s">
        <v>81</v>
      </c>
      <c r="D102" s="430" t="s">
        <v>263</v>
      </c>
      <c r="E102" s="429">
        <v>1</v>
      </c>
      <c r="F102" s="427"/>
      <c r="G102" s="428"/>
      <c r="H102" s="427">
        <f>E102*F102</f>
        <v>0</v>
      </c>
    </row>
    <row r="104" spans="1:8" ht="48.75" customHeight="1">
      <c r="A104" s="432" t="s">
        <v>2171</v>
      </c>
      <c r="B104" s="481" t="s">
        <v>2145</v>
      </c>
      <c r="C104" s="438"/>
      <c r="D104" s="611"/>
      <c r="E104" s="610"/>
      <c r="F104" s="438"/>
      <c r="G104" s="438"/>
      <c r="H104" s="438"/>
    </row>
    <row r="105" spans="1:8" ht="14.25">
      <c r="A105" s="443"/>
      <c r="B105" s="442"/>
      <c r="C105" s="609" t="s">
        <v>2134</v>
      </c>
      <c r="D105" s="608" t="s">
        <v>263</v>
      </c>
      <c r="E105" s="451">
        <v>2</v>
      </c>
      <c r="F105" s="427"/>
      <c r="G105" s="428"/>
      <c r="H105" s="427">
        <f>E105*F105</f>
        <v>0</v>
      </c>
    </row>
    <row r="106" spans="1:8" ht="15">
      <c r="A106" s="522"/>
      <c r="B106" s="603"/>
      <c r="C106" s="525"/>
      <c r="D106" s="525"/>
      <c r="E106" s="524"/>
      <c r="F106" s="523"/>
      <c r="G106" s="523"/>
      <c r="H106" s="523"/>
    </row>
    <row r="107" spans="1:8" ht="49.5" customHeight="1">
      <c r="A107" s="522"/>
      <c r="B107" s="601" t="s">
        <v>2265</v>
      </c>
      <c r="C107" s="525"/>
      <c r="D107" s="525"/>
      <c r="E107" s="524"/>
      <c r="F107" s="523"/>
      <c r="G107" s="523"/>
      <c r="H107" s="523"/>
    </row>
    <row r="108" spans="1:8" ht="15">
      <c r="A108" s="522"/>
      <c r="B108" s="603"/>
      <c r="C108" s="525"/>
      <c r="D108" s="525"/>
      <c r="E108" s="524"/>
      <c r="F108" s="523"/>
      <c r="G108" s="523"/>
      <c r="H108" s="523"/>
    </row>
    <row r="109" spans="1:8" s="438" customFormat="1" ht="14.25">
      <c r="A109" s="432" t="s">
        <v>1705</v>
      </c>
      <c r="B109" s="481" t="s">
        <v>2245</v>
      </c>
      <c r="C109" s="437"/>
      <c r="D109" s="430"/>
      <c r="E109" s="484"/>
      <c r="F109" s="484"/>
      <c r="G109" s="484"/>
      <c r="H109" s="484"/>
    </row>
    <row r="110" spans="1:8" s="438" customFormat="1" ht="15.75" customHeight="1">
      <c r="A110" s="432"/>
      <c r="B110" s="521" t="s">
        <v>2264</v>
      </c>
      <c r="C110" s="437"/>
      <c r="D110" s="430"/>
      <c r="E110" s="484"/>
      <c r="F110" s="484"/>
      <c r="G110" s="484"/>
      <c r="H110" s="484"/>
    </row>
    <row r="111" spans="1:8" s="438" customFormat="1" ht="38.25">
      <c r="A111" s="432"/>
      <c r="B111" s="521" t="s">
        <v>2243</v>
      </c>
      <c r="C111" s="437"/>
      <c r="D111" s="430"/>
      <c r="E111" s="484"/>
      <c r="F111" s="484"/>
      <c r="G111" s="484"/>
      <c r="H111" s="484"/>
    </row>
    <row r="112" spans="1:8" s="438" customFormat="1" ht="14.25">
      <c r="A112" s="432"/>
      <c r="B112" s="521" t="s">
        <v>2200</v>
      </c>
      <c r="C112" s="437"/>
      <c r="D112" s="430"/>
      <c r="E112" s="484"/>
      <c r="F112" s="484"/>
      <c r="G112" s="484"/>
      <c r="H112" s="484"/>
    </row>
    <row r="113" spans="1:11" s="438" customFormat="1" ht="14.25">
      <c r="A113" s="432"/>
      <c r="B113" s="521" t="s">
        <v>2199</v>
      </c>
      <c r="C113" s="437"/>
      <c r="D113" s="430"/>
      <c r="E113" s="484"/>
      <c r="F113" s="484"/>
      <c r="G113" s="484"/>
      <c r="H113" s="484"/>
    </row>
    <row r="114" spans="1:11" s="438" customFormat="1" ht="14.25">
      <c r="A114" s="432"/>
      <c r="B114" s="521" t="s">
        <v>2198</v>
      </c>
      <c r="C114" s="437"/>
      <c r="D114" s="433"/>
      <c r="E114" s="433"/>
      <c r="F114" s="433"/>
      <c r="G114" s="433"/>
      <c r="H114" s="433"/>
    </row>
    <row r="115" spans="1:11" s="438" customFormat="1" ht="33.75" customHeight="1">
      <c r="A115" s="432"/>
      <c r="B115" s="600" t="s">
        <v>2263</v>
      </c>
      <c r="C115" s="437"/>
      <c r="D115" s="433"/>
      <c r="E115" s="433"/>
      <c r="F115" s="433"/>
      <c r="G115" s="433"/>
      <c r="H115" s="433"/>
    </row>
    <row r="116" spans="1:11" s="438" customFormat="1" ht="14.25">
      <c r="A116" s="432"/>
      <c r="B116" s="602"/>
      <c r="C116" s="437"/>
      <c r="D116" s="430" t="s">
        <v>263</v>
      </c>
      <c r="E116" s="429">
        <v>1</v>
      </c>
      <c r="F116" s="427"/>
      <c r="G116" s="428"/>
      <c r="H116" s="427">
        <f>E116*F116</f>
        <v>0</v>
      </c>
    </row>
    <row r="117" spans="1:11" s="438" customFormat="1" ht="14.25">
      <c r="A117" s="432"/>
      <c r="B117" s="602"/>
      <c r="C117" s="437"/>
      <c r="D117" s="430"/>
      <c r="E117" s="429"/>
      <c r="F117" s="484"/>
      <c r="G117" s="484"/>
      <c r="H117" s="484"/>
    </row>
    <row r="118" spans="1:11" s="648" customFormat="1" ht="22.5" customHeight="1">
      <c r="A118" s="432" t="s">
        <v>1703</v>
      </c>
      <c r="B118" s="481" t="s">
        <v>2262</v>
      </c>
      <c r="D118" s="452"/>
      <c r="E118" s="451"/>
      <c r="F118" s="649"/>
      <c r="G118" s="649"/>
      <c r="H118" s="649"/>
      <c r="I118" s="649"/>
      <c r="J118" s="649"/>
      <c r="K118" s="649"/>
    </row>
    <row r="119" spans="1:11" s="648" customFormat="1" ht="15">
      <c r="A119" s="432"/>
      <c r="B119" s="522"/>
      <c r="D119" s="452" t="s">
        <v>263</v>
      </c>
      <c r="E119" s="451">
        <v>1</v>
      </c>
      <c r="F119" s="427"/>
      <c r="G119" s="428"/>
      <c r="H119" s="427">
        <f>E119*F119</f>
        <v>0</v>
      </c>
      <c r="I119" s="649"/>
      <c r="J119" s="649"/>
      <c r="K119" s="649"/>
    </row>
    <row r="120" spans="1:11" s="438" customFormat="1" ht="14.25">
      <c r="A120" s="432"/>
      <c r="B120" s="602"/>
      <c r="C120" s="437"/>
      <c r="D120" s="430"/>
      <c r="E120" s="429"/>
      <c r="F120" s="484"/>
      <c r="G120" s="484"/>
      <c r="H120" s="484"/>
    </row>
    <row r="121" spans="1:11" s="438" customFormat="1" ht="28.5">
      <c r="A121" s="432" t="s">
        <v>1700</v>
      </c>
      <c r="B121" s="481" t="s">
        <v>2143</v>
      </c>
      <c r="C121" s="437"/>
      <c r="D121" s="430"/>
      <c r="E121" s="429"/>
      <c r="F121" s="484"/>
      <c r="G121" s="484"/>
      <c r="H121" s="484"/>
    </row>
    <row r="122" spans="1:11" s="438" customFormat="1" ht="14.25">
      <c r="A122" s="432"/>
      <c r="B122" s="481" t="s">
        <v>2142</v>
      </c>
      <c r="C122" s="437"/>
      <c r="D122" s="430"/>
      <c r="E122" s="429"/>
      <c r="F122" s="484"/>
      <c r="G122" s="484"/>
      <c r="H122" s="484"/>
    </row>
    <row r="123" spans="1:11" s="438" customFormat="1" ht="14.25">
      <c r="A123" s="432"/>
      <c r="B123" s="602"/>
      <c r="C123" s="437" t="s">
        <v>2119</v>
      </c>
      <c r="D123" s="430" t="s">
        <v>263</v>
      </c>
      <c r="E123" s="429">
        <v>4</v>
      </c>
      <c r="F123" s="427"/>
      <c r="G123" s="428"/>
      <c r="H123" s="427">
        <f>E123*F123</f>
        <v>0</v>
      </c>
    </row>
    <row r="124" spans="1:11" s="438" customFormat="1" ht="14.25">
      <c r="A124" s="432"/>
      <c r="B124" s="602"/>
      <c r="C124" s="437"/>
      <c r="D124" s="430"/>
      <c r="E124" s="429"/>
      <c r="F124" s="485"/>
      <c r="G124" s="486"/>
      <c r="H124" s="485"/>
    </row>
    <row r="125" spans="1:11" s="438" customFormat="1" ht="71.25">
      <c r="A125" s="432" t="s">
        <v>1697</v>
      </c>
      <c r="B125" s="442" t="s">
        <v>2249</v>
      </c>
      <c r="C125" s="437"/>
      <c r="D125" s="430"/>
      <c r="E125" s="429"/>
      <c r="F125" s="484"/>
      <c r="G125" s="484"/>
      <c r="H125" s="484"/>
    </row>
    <row r="126" spans="1:11" s="438" customFormat="1" ht="28.5">
      <c r="A126" s="432"/>
      <c r="B126" s="481" t="s">
        <v>2248</v>
      </c>
      <c r="C126" s="437"/>
      <c r="D126" s="430"/>
      <c r="E126" s="429"/>
      <c r="F126" s="484"/>
      <c r="G126" s="484"/>
      <c r="H126" s="484"/>
    </row>
    <row r="127" spans="1:11" s="438" customFormat="1" ht="14.25">
      <c r="A127" s="432"/>
      <c r="B127" s="602"/>
      <c r="C127" s="437"/>
      <c r="D127" s="430" t="s">
        <v>263</v>
      </c>
      <c r="E127" s="429">
        <v>1</v>
      </c>
      <c r="F127" s="427"/>
      <c r="G127" s="428"/>
      <c r="H127" s="427">
        <f>E127*F127</f>
        <v>0</v>
      </c>
    </row>
    <row r="128" spans="1:11" s="438" customFormat="1" ht="14.25">
      <c r="A128" s="432"/>
      <c r="B128" s="602"/>
      <c r="C128" s="437"/>
      <c r="D128" s="430"/>
      <c r="E128" s="429"/>
      <c r="F128" s="484"/>
      <c r="G128" s="484"/>
      <c r="H128" s="484"/>
    </row>
    <row r="129" spans="1:8" s="522" customFormat="1" ht="28.5">
      <c r="A129" s="432" t="s">
        <v>1694</v>
      </c>
      <c r="B129" s="442" t="s">
        <v>2135</v>
      </c>
    </row>
    <row r="130" spans="1:8" s="522" customFormat="1" ht="15">
      <c r="B130" s="442"/>
      <c r="C130" s="525" t="s">
        <v>2134</v>
      </c>
      <c r="D130" s="430" t="s">
        <v>263</v>
      </c>
      <c r="E130" s="524">
        <v>3</v>
      </c>
      <c r="F130" s="427"/>
      <c r="G130" s="428"/>
      <c r="H130" s="427">
        <f>E130*F130</f>
        <v>0</v>
      </c>
    </row>
    <row r="131" spans="1:8" s="438" customFormat="1" ht="14.25">
      <c r="A131" s="432"/>
      <c r="B131" s="442"/>
      <c r="C131" s="437"/>
      <c r="D131" s="430"/>
      <c r="E131" s="429"/>
      <c r="F131" s="532"/>
      <c r="G131" s="484"/>
      <c r="H131" s="532"/>
    </row>
    <row r="132" spans="1:8" ht="42.75">
      <c r="A132" s="432" t="s">
        <v>1692</v>
      </c>
      <c r="B132" s="442" t="s">
        <v>2133</v>
      </c>
      <c r="C132" s="605"/>
      <c r="D132" s="607"/>
    </row>
    <row r="133" spans="1:8" ht="14.25">
      <c r="A133" s="607"/>
      <c r="B133" s="442"/>
      <c r="C133" s="605"/>
      <c r="D133" s="452" t="s">
        <v>263</v>
      </c>
      <c r="E133" s="451">
        <v>2</v>
      </c>
      <c r="F133" s="427"/>
      <c r="G133" s="428"/>
      <c r="H133" s="427">
        <f>E133*F133</f>
        <v>0</v>
      </c>
    </row>
    <row r="134" spans="1:8" ht="14.25">
      <c r="B134" s="442"/>
      <c r="C134" s="605"/>
      <c r="D134" s="452"/>
      <c r="E134" s="451"/>
      <c r="F134" s="485"/>
      <c r="G134" s="486"/>
      <c r="H134" s="485"/>
    </row>
    <row r="135" spans="1:8" ht="42.75">
      <c r="A135" s="432" t="s">
        <v>1689</v>
      </c>
      <c r="B135" s="442" t="s">
        <v>2132</v>
      </c>
      <c r="C135" s="605"/>
      <c r="D135" s="607"/>
    </row>
    <row r="136" spans="1:8">
      <c r="A136" s="607"/>
      <c r="B136" s="606"/>
      <c r="C136" s="605"/>
      <c r="D136" s="452" t="s">
        <v>263</v>
      </c>
      <c r="E136" s="451">
        <v>1</v>
      </c>
      <c r="F136" s="427"/>
      <c r="G136" s="428"/>
      <c r="H136" s="427">
        <f>E136*F136</f>
        <v>0</v>
      </c>
    </row>
    <row r="137" spans="1:8" s="438" customFormat="1" ht="14.25">
      <c r="A137" s="432"/>
      <c r="B137" s="481"/>
      <c r="C137" s="437"/>
      <c r="D137" s="430"/>
      <c r="E137" s="429"/>
      <c r="F137" s="484"/>
      <c r="G137" s="484"/>
      <c r="H137" s="484"/>
    </row>
    <row r="138" spans="1:8" s="438" customFormat="1" ht="48" customHeight="1">
      <c r="A138" s="432" t="s">
        <v>1728</v>
      </c>
      <c r="B138" s="481" t="s">
        <v>2131</v>
      </c>
      <c r="C138" s="437"/>
      <c r="D138" s="430"/>
      <c r="E138" s="429"/>
      <c r="F138" s="484"/>
      <c r="G138" s="484"/>
      <c r="H138" s="484"/>
    </row>
    <row r="139" spans="1:8" s="438" customFormat="1" ht="28.5">
      <c r="A139" s="432"/>
      <c r="B139" s="481" t="s">
        <v>2130</v>
      </c>
    </row>
    <row r="140" spans="1:8" s="522" customFormat="1" ht="15">
      <c r="C140" s="437" t="s">
        <v>2129</v>
      </c>
      <c r="D140" s="430" t="s">
        <v>263</v>
      </c>
      <c r="E140" s="429">
        <v>2</v>
      </c>
      <c r="F140" s="427"/>
      <c r="G140" s="428"/>
      <c r="H140" s="427">
        <f>E140*F140</f>
        <v>0</v>
      </c>
    </row>
    <row r="141" spans="1:8" ht="15">
      <c r="A141" s="522"/>
      <c r="B141" s="603"/>
      <c r="C141" s="525"/>
      <c r="D141" s="525"/>
      <c r="E141" s="524"/>
      <c r="F141" s="523"/>
      <c r="G141" s="523"/>
      <c r="H141" s="523"/>
    </row>
    <row r="142" spans="1:8" ht="15">
      <c r="A142" s="522"/>
      <c r="B142" s="603"/>
      <c r="C142" s="525"/>
      <c r="D142" s="525"/>
      <c r="E142" s="524"/>
      <c r="F142" s="523"/>
      <c r="G142" s="523"/>
      <c r="H142" s="523"/>
    </row>
    <row r="143" spans="1:8" ht="18.75" customHeight="1">
      <c r="A143" s="522"/>
      <c r="B143" s="601" t="s">
        <v>2261</v>
      </c>
      <c r="C143" s="525"/>
      <c r="D143" s="525"/>
      <c r="E143" s="524"/>
      <c r="F143" s="523"/>
      <c r="G143" s="523"/>
      <c r="H143" s="523"/>
    </row>
    <row r="144" spans="1:8" ht="15">
      <c r="A144" s="522"/>
      <c r="B144" s="603"/>
      <c r="C144" s="525"/>
      <c r="D144" s="525"/>
      <c r="E144" s="524"/>
      <c r="F144" s="523"/>
      <c r="G144" s="523"/>
      <c r="H144" s="523"/>
    </row>
    <row r="145" spans="1:11" s="438" customFormat="1" ht="14.25">
      <c r="A145" s="432" t="s">
        <v>1705</v>
      </c>
      <c r="B145" s="481" t="s">
        <v>2245</v>
      </c>
      <c r="C145" s="437"/>
      <c r="D145" s="430"/>
      <c r="E145" s="484"/>
      <c r="F145" s="484"/>
      <c r="G145" s="484"/>
      <c r="H145" s="484"/>
    </row>
    <row r="146" spans="1:11" s="438" customFormat="1" ht="14.25">
      <c r="A146" s="432"/>
      <c r="B146" s="521" t="s">
        <v>2260</v>
      </c>
      <c r="C146" s="437"/>
      <c r="D146" s="430"/>
      <c r="E146" s="484"/>
      <c r="F146" s="484"/>
      <c r="G146" s="484"/>
      <c r="H146" s="484"/>
    </row>
    <row r="147" spans="1:11" s="438" customFormat="1" ht="38.25">
      <c r="A147" s="432"/>
      <c r="B147" s="521" t="s">
        <v>2243</v>
      </c>
      <c r="C147" s="437"/>
      <c r="D147" s="430"/>
      <c r="E147" s="484"/>
      <c r="F147" s="484"/>
      <c r="G147" s="484"/>
      <c r="H147" s="484"/>
    </row>
    <row r="148" spans="1:11" s="438" customFormat="1" ht="14.25">
      <c r="A148" s="432"/>
      <c r="B148" s="521" t="s">
        <v>2200</v>
      </c>
      <c r="C148" s="437"/>
      <c r="D148" s="430"/>
      <c r="E148" s="484"/>
      <c r="F148" s="484"/>
      <c r="G148" s="484"/>
      <c r="H148" s="484"/>
    </row>
    <row r="149" spans="1:11" s="438" customFormat="1" ht="14.25">
      <c r="A149" s="432"/>
      <c r="B149" s="521" t="s">
        <v>2199</v>
      </c>
      <c r="C149" s="437"/>
      <c r="D149" s="430"/>
      <c r="E149" s="484"/>
      <c r="F149" s="484"/>
      <c r="G149" s="484"/>
      <c r="H149" s="484"/>
    </row>
    <row r="150" spans="1:11" s="438" customFormat="1" ht="14.25">
      <c r="A150" s="432"/>
      <c r="B150" s="521" t="s">
        <v>2198</v>
      </c>
      <c r="C150" s="437"/>
      <c r="D150" s="433"/>
      <c r="E150" s="433"/>
      <c r="F150" s="433"/>
      <c r="G150" s="433"/>
      <c r="H150" s="433"/>
    </row>
    <row r="151" spans="1:11" s="438" customFormat="1" ht="33.75" customHeight="1">
      <c r="A151" s="432"/>
      <c r="B151" s="600" t="s">
        <v>2256</v>
      </c>
      <c r="C151" s="437"/>
      <c r="D151" s="433"/>
      <c r="E151" s="433"/>
      <c r="F151" s="433"/>
      <c r="G151" s="433"/>
      <c r="H151" s="433"/>
    </row>
    <row r="152" spans="1:11" s="438" customFormat="1" ht="14.25">
      <c r="A152" s="432"/>
      <c r="B152" s="602"/>
      <c r="C152" s="437"/>
      <c r="D152" s="430" t="s">
        <v>263</v>
      </c>
      <c r="E152" s="429">
        <v>1</v>
      </c>
      <c r="F152" s="427"/>
      <c r="G152" s="428"/>
      <c r="H152" s="427">
        <f>E152*F152</f>
        <v>0</v>
      </c>
    </row>
    <row r="153" spans="1:11" s="438" customFormat="1" ht="14.25">
      <c r="A153" s="432"/>
      <c r="B153" s="602"/>
      <c r="C153" s="437"/>
      <c r="D153" s="430"/>
      <c r="E153" s="429"/>
      <c r="F153" s="484"/>
      <c r="G153" s="484"/>
      <c r="H153" s="484"/>
    </row>
    <row r="154" spans="1:11" s="648" customFormat="1" ht="22.5" customHeight="1">
      <c r="A154" s="432" t="s">
        <v>1703</v>
      </c>
      <c r="B154" s="481" t="s">
        <v>2255</v>
      </c>
      <c r="D154" s="452"/>
      <c r="E154" s="451"/>
      <c r="F154" s="649"/>
      <c r="G154" s="649"/>
      <c r="H154" s="649"/>
      <c r="I154" s="649"/>
      <c r="J154" s="649"/>
      <c r="K154" s="649"/>
    </row>
    <row r="155" spans="1:11" s="648" customFormat="1" ht="15">
      <c r="A155" s="432"/>
      <c r="B155" s="522"/>
      <c r="D155" s="452" t="s">
        <v>263</v>
      </c>
      <c r="E155" s="451">
        <v>1</v>
      </c>
      <c r="F155" s="427"/>
      <c r="G155" s="428"/>
      <c r="H155" s="427">
        <f>E155*F155</f>
        <v>0</v>
      </c>
      <c r="I155" s="649"/>
      <c r="J155" s="649"/>
      <c r="K155" s="649"/>
    </row>
    <row r="156" spans="1:11" s="438" customFormat="1" ht="14.25">
      <c r="A156" s="432"/>
      <c r="B156" s="602"/>
      <c r="C156" s="437"/>
      <c r="D156" s="430"/>
      <c r="E156" s="429"/>
      <c r="F156" s="484"/>
      <c r="G156" s="484"/>
      <c r="H156" s="484"/>
    </row>
    <row r="157" spans="1:11" s="438" customFormat="1" ht="28.5">
      <c r="A157" s="432" t="s">
        <v>1700</v>
      </c>
      <c r="B157" s="481" t="s">
        <v>2143</v>
      </c>
      <c r="C157" s="437"/>
      <c r="D157" s="430"/>
      <c r="E157" s="429"/>
      <c r="F157" s="484"/>
      <c r="G157" s="484"/>
      <c r="H157" s="484"/>
    </row>
    <row r="158" spans="1:11" s="438" customFormat="1" ht="14.25">
      <c r="A158" s="432"/>
      <c r="B158" s="481" t="s">
        <v>2142</v>
      </c>
      <c r="C158" s="437"/>
      <c r="D158" s="430"/>
      <c r="E158" s="429"/>
      <c r="F158" s="484"/>
      <c r="G158" s="484"/>
      <c r="H158" s="484"/>
    </row>
    <row r="159" spans="1:11" s="438" customFormat="1" ht="14.25">
      <c r="A159" s="432"/>
      <c r="B159" s="602"/>
      <c r="C159" s="437" t="s">
        <v>2119</v>
      </c>
      <c r="D159" s="430" t="s">
        <v>263</v>
      </c>
      <c r="E159" s="429">
        <v>4</v>
      </c>
      <c r="F159" s="427"/>
      <c r="G159" s="428"/>
      <c r="H159" s="427">
        <f>E159*F159</f>
        <v>0</v>
      </c>
    </row>
    <row r="160" spans="1:11" s="438" customFormat="1" ht="14.25">
      <c r="A160" s="432"/>
      <c r="B160" s="602"/>
      <c r="C160" s="437"/>
      <c r="D160" s="430"/>
      <c r="E160" s="429"/>
      <c r="F160" s="485"/>
      <c r="G160" s="486"/>
      <c r="H160" s="485"/>
    </row>
    <row r="161" spans="1:8" s="438" customFormat="1" ht="14.25">
      <c r="A161" s="432">
        <v>4</v>
      </c>
      <c r="B161" s="481" t="s">
        <v>2254</v>
      </c>
      <c r="C161" s="437"/>
      <c r="D161" s="430"/>
      <c r="E161" s="484"/>
      <c r="F161" s="484"/>
      <c r="G161" s="484"/>
      <c r="H161" s="484"/>
    </row>
    <row r="162" spans="1:8" s="438" customFormat="1" ht="14.25">
      <c r="A162" s="432"/>
      <c r="B162" s="521" t="s">
        <v>2259</v>
      </c>
      <c r="C162" s="437"/>
      <c r="D162" s="430"/>
      <c r="E162" s="484"/>
      <c r="F162" s="484"/>
      <c r="G162" s="484"/>
      <c r="H162" s="484"/>
    </row>
    <row r="163" spans="1:8" s="438" customFormat="1" ht="14.25">
      <c r="A163" s="432"/>
      <c r="B163" s="521" t="s">
        <v>2252</v>
      </c>
      <c r="C163" s="437"/>
      <c r="D163" s="430"/>
      <c r="E163" s="484"/>
      <c r="F163" s="484"/>
      <c r="G163" s="484"/>
      <c r="H163" s="484"/>
    </row>
    <row r="164" spans="1:8" s="438" customFormat="1" ht="14.25">
      <c r="A164" s="432"/>
      <c r="B164" s="521" t="s">
        <v>2251</v>
      </c>
      <c r="C164" s="437"/>
      <c r="D164" s="430"/>
      <c r="E164" s="484"/>
      <c r="F164" s="484"/>
      <c r="G164" s="484"/>
      <c r="H164" s="484"/>
    </row>
    <row r="165" spans="1:8" s="438" customFormat="1" ht="33.75" customHeight="1">
      <c r="A165" s="432"/>
      <c r="B165" s="600" t="s">
        <v>2250</v>
      </c>
      <c r="C165" s="437"/>
      <c r="D165" s="433"/>
      <c r="E165" s="433"/>
      <c r="F165" s="433"/>
      <c r="G165" s="433"/>
      <c r="H165" s="433"/>
    </row>
    <row r="166" spans="1:8" s="438" customFormat="1" ht="14.25">
      <c r="A166" s="432"/>
      <c r="B166" s="602"/>
      <c r="C166" s="437"/>
      <c r="D166" s="430" t="s">
        <v>263</v>
      </c>
      <c r="E166" s="429">
        <v>1</v>
      </c>
      <c r="F166" s="427"/>
      <c r="G166" s="428"/>
      <c r="H166" s="427">
        <f>E166*F166</f>
        <v>0</v>
      </c>
    </row>
    <row r="167" spans="1:8" s="438" customFormat="1" ht="14.25">
      <c r="A167" s="432"/>
      <c r="B167" s="602"/>
      <c r="C167" s="437"/>
      <c r="D167" s="430"/>
      <c r="E167" s="429"/>
      <c r="F167" s="485"/>
      <c r="G167" s="486"/>
      <c r="H167" s="485"/>
    </row>
    <row r="168" spans="1:8" s="438" customFormat="1" ht="71.25">
      <c r="A168" s="432" t="s">
        <v>1694</v>
      </c>
      <c r="B168" s="442" t="s">
        <v>2249</v>
      </c>
      <c r="C168" s="437"/>
      <c r="D168" s="430"/>
      <c r="E168" s="429"/>
      <c r="F168" s="484"/>
      <c r="G168" s="484"/>
      <c r="H168" s="484"/>
    </row>
    <row r="169" spans="1:8" s="438" customFormat="1" ht="28.5">
      <c r="A169" s="432"/>
      <c r="B169" s="481" t="s">
        <v>2248</v>
      </c>
      <c r="C169" s="437"/>
      <c r="D169" s="430"/>
      <c r="E169" s="429"/>
      <c r="F169" s="484"/>
      <c r="G169" s="484"/>
      <c r="H169" s="484"/>
    </row>
    <row r="170" spans="1:8" s="438" customFormat="1" ht="14.25">
      <c r="A170" s="432"/>
      <c r="B170" s="602"/>
      <c r="C170" s="437"/>
      <c r="D170" s="430" t="s">
        <v>263</v>
      </c>
      <c r="E170" s="429">
        <v>1</v>
      </c>
      <c r="F170" s="427"/>
      <c r="G170" s="428"/>
      <c r="H170" s="427">
        <f>E170*F170</f>
        <v>0</v>
      </c>
    </row>
    <row r="171" spans="1:8" s="438" customFormat="1" ht="14.25">
      <c r="A171" s="432"/>
      <c r="B171" s="602"/>
      <c r="C171" s="437"/>
      <c r="D171" s="430"/>
      <c r="E171" s="429"/>
      <c r="F171" s="484"/>
      <c r="G171" s="484"/>
      <c r="H171" s="484"/>
    </row>
    <row r="172" spans="1:8" s="522" customFormat="1" ht="28.5">
      <c r="A172" s="432" t="s">
        <v>1692</v>
      </c>
      <c r="B172" s="442" t="s">
        <v>2135</v>
      </c>
    </row>
    <row r="173" spans="1:8" s="522" customFormat="1" ht="15">
      <c r="B173" s="442"/>
      <c r="C173" s="525" t="s">
        <v>2134</v>
      </c>
      <c r="D173" s="430" t="s">
        <v>263</v>
      </c>
      <c r="E173" s="524">
        <v>3</v>
      </c>
      <c r="F173" s="427"/>
      <c r="G173" s="428"/>
      <c r="H173" s="427">
        <f>E173*F173</f>
        <v>0</v>
      </c>
    </row>
    <row r="174" spans="1:8" s="438" customFormat="1" ht="14.25">
      <c r="A174" s="432"/>
      <c r="B174" s="442"/>
      <c r="C174" s="437"/>
      <c r="D174" s="430"/>
      <c r="E174" s="429"/>
      <c r="F174" s="532"/>
      <c r="G174" s="484"/>
      <c r="H174" s="532"/>
    </row>
    <row r="175" spans="1:8" ht="42.75">
      <c r="A175" s="432" t="s">
        <v>1689</v>
      </c>
      <c r="B175" s="442" t="s">
        <v>2133</v>
      </c>
      <c r="C175" s="605"/>
      <c r="D175" s="607"/>
    </row>
    <row r="176" spans="1:8" ht="14.25">
      <c r="A176" s="607"/>
      <c r="B176" s="442"/>
      <c r="C176" s="605"/>
      <c r="D176" s="452" t="s">
        <v>263</v>
      </c>
      <c r="E176" s="451">
        <v>2</v>
      </c>
      <c r="F176" s="427"/>
      <c r="G176" s="428"/>
      <c r="H176" s="427">
        <f>E176*F176</f>
        <v>0</v>
      </c>
    </row>
    <row r="177" spans="1:8" ht="14.25">
      <c r="B177" s="442"/>
      <c r="C177" s="605"/>
      <c r="D177" s="452"/>
      <c r="E177" s="451"/>
      <c r="F177" s="485"/>
      <c r="G177" s="486"/>
      <c r="H177" s="485"/>
    </row>
    <row r="178" spans="1:8" ht="42.75">
      <c r="A178" s="432" t="s">
        <v>1728</v>
      </c>
      <c r="B178" s="442" t="s">
        <v>2132</v>
      </c>
      <c r="C178" s="605"/>
      <c r="D178" s="607"/>
    </row>
    <row r="179" spans="1:8">
      <c r="A179" s="607"/>
      <c r="B179" s="606"/>
      <c r="C179" s="605"/>
      <c r="D179" s="452" t="s">
        <v>263</v>
      </c>
      <c r="E179" s="451">
        <v>1</v>
      </c>
      <c r="F179" s="427"/>
      <c r="G179" s="428"/>
      <c r="H179" s="427">
        <f>E179*F179</f>
        <v>0</v>
      </c>
    </row>
    <row r="180" spans="1:8" s="438" customFormat="1" ht="14.25">
      <c r="A180" s="432"/>
      <c r="B180" s="481"/>
      <c r="C180" s="437"/>
      <c r="D180" s="430"/>
      <c r="E180" s="429"/>
      <c r="F180" s="484"/>
      <c r="G180" s="484"/>
      <c r="H180" s="484"/>
    </row>
    <row r="181" spans="1:8" s="438" customFormat="1" ht="48" customHeight="1">
      <c r="A181" s="432" t="s">
        <v>1818</v>
      </c>
      <c r="B181" s="481" t="s">
        <v>2131</v>
      </c>
      <c r="C181" s="437"/>
      <c r="D181" s="430"/>
      <c r="E181" s="429"/>
      <c r="F181" s="484"/>
      <c r="G181" s="484"/>
      <c r="H181" s="484"/>
    </row>
    <row r="182" spans="1:8" s="438" customFormat="1" ht="28.5">
      <c r="A182" s="432"/>
      <c r="B182" s="481" t="s">
        <v>2130</v>
      </c>
    </row>
    <row r="183" spans="1:8" s="522" customFormat="1" ht="15">
      <c r="C183" s="437" t="s">
        <v>2129</v>
      </c>
      <c r="D183" s="430" t="s">
        <v>263</v>
      </c>
      <c r="E183" s="429">
        <v>2</v>
      </c>
      <c r="F183" s="427"/>
      <c r="G183" s="428"/>
      <c r="H183" s="427">
        <f>E183*F183</f>
        <v>0</v>
      </c>
    </row>
    <row r="184" spans="1:8" ht="15">
      <c r="A184" s="522"/>
      <c r="B184" s="603"/>
      <c r="C184" s="525"/>
      <c r="D184" s="525"/>
      <c r="E184" s="524"/>
      <c r="F184" s="523"/>
      <c r="G184" s="523"/>
      <c r="H184" s="523"/>
    </row>
    <row r="185" spans="1:8" ht="15">
      <c r="A185" s="522"/>
      <c r="B185" s="603"/>
      <c r="C185" s="525"/>
      <c r="D185" s="525"/>
      <c r="E185" s="524"/>
      <c r="F185" s="523"/>
      <c r="G185" s="523"/>
      <c r="H185" s="523"/>
    </row>
    <row r="186" spans="1:8" ht="18.75" customHeight="1">
      <c r="A186" s="522"/>
      <c r="B186" s="601" t="s">
        <v>2258</v>
      </c>
      <c r="C186" s="525"/>
      <c r="D186" s="525"/>
      <c r="E186" s="524"/>
      <c r="F186" s="523"/>
      <c r="G186" s="523"/>
      <c r="H186" s="523"/>
    </row>
    <row r="187" spans="1:8" ht="15">
      <c r="A187" s="522"/>
      <c r="B187" s="603"/>
      <c r="C187" s="525"/>
      <c r="D187" s="525"/>
      <c r="E187" s="524"/>
      <c r="F187" s="523"/>
      <c r="G187" s="523"/>
      <c r="H187" s="523"/>
    </row>
    <row r="188" spans="1:8" s="438" customFormat="1" ht="14.25">
      <c r="A188" s="432" t="s">
        <v>1705</v>
      </c>
      <c r="B188" s="481" t="s">
        <v>2245</v>
      </c>
      <c r="C188" s="437"/>
      <c r="D188" s="430"/>
      <c r="E188" s="484"/>
      <c r="F188" s="484"/>
      <c r="G188" s="484"/>
      <c r="H188" s="484"/>
    </row>
    <row r="189" spans="1:8" s="438" customFormat="1" ht="14.25">
      <c r="A189" s="432"/>
      <c r="B189" s="521" t="s">
        <v>2257</v>
      </c>
      <c r="C189" s="437"/>
      <c r="D189" s="430"/>
      <c r="E189" s="484"/>
      <c r="F189" s="484"/>
      <c r="G189" s="484"/>
      <c r="H189" s="484"/>
    </row>
    <row r="190" spans="1:8" s="438" customFormat="1" ht="38.25">
      <c r="A190" s="432"/>
      <c r="B190" s="521" t="s">
        <v>2243</v>
      </c>
      <c r="C190" s="437"/>
      <c r="D190" s="430"/>
      <c r="E190" s="484"/>
      <c r="F190" s="484"/>
      <c r="G190" s="484"/>
      <c r="H190" s="484"/>
    </row>
    <row r="191" spans="1:8" s="438" customFormat="1" ht="14.25">
      <c r="A191" s="432"/>
      <c r="B191" s="521" t="s">
        <v>2200</v>
      </c>
      <c r="C191" s="437"/>
      <c r="D191" s="430"/>
      <c r="E191" s="484"/>
      <c r="F191" s="484"/>
      <c r="G191" s="484"/>
      <c r="H191" s="484"/>
    </row>
    <row r="192" spans="1:8" s="438" customFormat="1" ht="14.25">
      <c r="A192" s="432"/>
      <c r="B192" s="521" t="s">
        <v>2199</v>
      </c>
      <c r="C192" s="437"/>
      <c r="D192" s="430"/>
      <c r="E192" s="484"/>
      <c r="F192" s="484"/>
      <c r="G192" s="484"/>
      <c r="H192" s="484"/>
    </row>
    <row r="193" spans="1:11" s="438" customFormat="1" ht="14.25">
      <c r="A193" s="432"/>
      <c r="B193" s="521" t="s">
        <v>2198</v>
      </c>
      <c r="C193" s="437"/>
      <c r="D193" s="433"/>
      <c r="E193" s="433"/>
      <c r="F193" s="433"/>
      <c r="G193" s="433"/>
      <c r="H193" s="433"/>
    </row>
    <row r="194" spans="1:11" s="438" customFormat="1" ht="33.75" customHeight="1">
      <c r="A194" s="432"/>
      <c r="B194" s="600" t="s">
        <v>2256</v>
      </c>
      <c r="C194" s="437"/>
      <c r="D194" s="433"/>
      <c r="E194" s="433"/>
      <c r="F194" s="433"/>
      <c r="G194" s="433"/>
      <c r="H194" s="433"/>
    </row>
    <row r="195" spans="1:11" s="438" customFormat="1" ht="14.25">
      <c r="A195" s="432"/>
      <c r="B195" s="602"/>
      <c r="C195" s="437"/>
      <c r="D195" s="430" t="s">
        <v>263</v>
      </c>
      <c r="E195" s="429">
        <v>1</v>
      </c>
      <c r="F195" s="427"/>
      <c r="G195" s="428"/>
      <c r="H195" s="427">
        <f>E195*F195</f>
        <v>0</v>
      </c>
    </row>
    <row r="196" spans="1:11" s="438" customFormat="1" ht="14.25">
      <c r="A196" s="432"/>
      <c r="B196" s="602"/>
      <c r="C196" s="437"/>
      <c r="D196" s="430"/>
      <c r="E196" s="429"/>
      <c r="F196" s="484"/>
      <c r="G196" s="484"/>
      <c r="H196" s="484"/>
    </row>
    <row r="197" spans="1:11" s="648" customFormat="1" ht="22.5" customHeight="1">
      <c r="A197" s="432" t="s">
        <v>1703</v>
      </c>
      <c r="B197" s="481" t="s">
        <v>2255</v>
      </c>
      <c r="D197" s="452"/>
      <c r="E197" s="451"/>
      <c r="F197" s="649"/>
      <c r="G197" s="649"/>
      <c r="H197" s="649"/>
      <c r="I197" s="649"/>
      <c r="J197" s="649"/>
      <c r="K197" s="649"/>
    </row>
    <row r="198" spans="1:11" s="648" customFormat="1" ht="15">
      <c r="A198" s="432"/>
      <c r="B198" s="522"/>
      <c r="D198" s="452" t="s">
        <v>263</v>
      </c>
      <c r="E198" s="451">
        <v>1</v>
      </c>
      <c r="F198" s="427"/>
      <c r="G198" s="428"/>
      <c r="H198" s="427">
        <f>E198*F198</f>
        <v>0</v>
      </c>
      <c r="I198" s="649"/>
      <c r="J198" s="649"/>
      <c r="K198" s="649"/>
    </row>
    <row r="199" spans="1:11" s="438" customFormat="1" ht="14.25">
      <c r="A199" s="432"/>
      <c r="B199" s="602"/>
      <c r="C199" s="437"/>
      <c r="D199" s="430"/>
      <c r="E199" s="429"/>
      <c r="F199" s="484"/>
      <c r="G199" s="484"/>
      <c r="H199" s="484"/>
    </row>
    <row r="200" spans="1:11" s="438" customFormat="1" ht="28.5">
      <c r="A200" s="432" t="s">
        <v>1700</v>
      </c>
      <c r="B200" s="481" t="s">
        <v>2143</v>
      </c>
      <c r="C200" s="437"/>
      <c r="D200" s="430"/>
      <c r="E200" s="429"/>
      <c r="F200" s="484"/>
      <c r="G200" s="484"/>
      <c r="H200" s="484"/>
    </row>
    <row r="201" spans="1:11" s="438" customFormat="1" ht="17.25" customHeight="1">
      <c r="A201" s="432"/>
      <c r="B201" s="481" t="s">
        <v>2142</v>
      </c>
      <c r="C201" s="437"/>
      <c r="D201" s="430"/>
      <c r="E201" s="429"/>
      <c r="F201" s="484"/>
      <c r="G201" s="484"/>
      <c r="H201" s="484"/>
    </row>
    <row r="202" spans="1:11" s="438" customFormat="1" ht="14.25">
      <c r="A202" s="432"/>
      <c r="B202" s="602"/>
      <c r="C202" s="437" t="s">
        <v>2119</v>
      </c>
      <c r="D202" s="430" t="s">
        <v>263</v>
      </c>
      <c r="E202" s="429">
        <v>4</v>
      </c>
      <c r="F202" s="427"/>
      <c r="G202" s="428"/>
      <c r="H202" s="427">
        <f>E202*F202</f>
        <v>0</v>
      </c>
    </row>
    <row r="203" spans="1:11" s="438" customFormat="1" ht="14.25">
      <c r="A203" s="432"/>
      <c r="B203" s="602"/>
      <c r="C203" s="437"/>
      <c r="D203" s="430"/>
      <c r="E203" s="429"/>
      <c r="F203" s="485"/>
      <c r="G203" s="486"/>
      <c r="H203" s="485"/>
    </row>
    <row r="204" spans="1:11" s="438" customFormat="1" ht="14.25">
      <c r="A204" s="432">
        <v>4</v>
      </c>
      <c r="B204" s="481" t="s">
        <v>2254</v>
      </c>
      <c r="C204" s="437"/>
      <c r="D204" s="430"/>
      <c r="E204" s="484"/>
      <c r="F204" s="484"/>
      <c r="G204" s="484"/>
      <c r="H204" s="484"/>
    </row>
    <row r="205" spans="1:11" s="438" customFormat="1" ht="14.25">
      <c r="A205" s="432"/>
      <c r="B205" s="521" t="s">
        <v>2253</v>
      </c>
      <c r="C205" s="437"/>
      <c r="D205" s="430"/>
      <c r="E205" s="484"/>
      <c r="F205" s="484"/>
      <c r="G205" s="484"/>
      <c r="H205" s="484"/>
    </row>
    <row r="206" spans="1:11" s="438" customFormat="1" ht="14.25">
      <c r="A206" s="432"/>
      <c r="B206" s="521" t="s">
        <v>2252</v>
      </c>
      <c r="C206" s="437"/>
      <c r="D206" s="430"/>
      <c r="E206" s="484"/>
      <c r="F206" s="484"/>
      <c r="G206" s="484"/>
      <c r="H206" s="484"/>
    </row>
    <row r="207" spans="1:11" s="438" customFormat="1" ht="14.25">
      <c r="A207" s="432"/>
      <c r="B207" s="521" t="s">
        <v>2251</v>
      </c>
      <c r="C207" s="437"/>
      <c r="D207" s="430"/>
      <c r="E207" s="484"/>
      <c r="F207" s="484"/>
      <c r="G207" s="484"/>
      <c r="H207" s="484"/>
    </row>
    <row r="208" spans="1:11" s="438" customFormat="1" ht="33.75" customHeight="1">
      <c r="A208" s="432"/>
      <c r="B208" s="600" t="s">
        <v>2250</v>
      </c>
      <c r="C208" s="437"/>
      <c r="D208" s="433"/>
      <c r="E208" s="433"/>
      <c r="F208" s="433"/>
      <c r="G208" s="433"/>
      <c r="H208" s="433"/>
    </row>
    <row r="209" spans="1:8" s="438" customFormat="1" ht="14.25">
      <c r="A209" s="432"/>
      <c r="B209" s="602"/>
      <c r="C209" s="437"/>
      <c r="D209" s="430" t="s">
        <v>263</v>
      </c>
      <c r="E209" s="429">
        <v>1</v>
      </c>
      <c r="F209" s="427"/>
      <c r="G209" s="428"/>
      <c r="H209" s="427">
        <f>E209*F209</f>
        <v>0</v>
      </c>
    </row>
    <row r="210" spans="1:8" s="438" customFormat="1" ht="14.25">
      <c r="A210" s="432"/>
      <c r="B210" s="602"/>
      <c r="C210" s="437"/>
      <c r="D210" s="430"/>
      <c r="E210" s="429"/>
      <c r="F210" s="485"/>
      <c r="G210" s="486"/>
      <c r="H210" s="485"/>
    </row>
    <row r="211" spans="1:8" s="438" customFormat="1" ht="71.25">
      <c r="A211" s="432" t="s">
        <v>1694</v>
      </c>
      <c r="B211" s="442" t="s">
        <v>2249</v>
      </c>
      <c r="C211" s="437"/>
      <c r="D211" s="430"/>
      <c r="E211" s="429"/>
      <c r="F211" s="484"/>
      <c r="G211" s="484"/>
      <c r="H211" s="484"/>
    </row>
    <row r="212" spans="1:8" s="438" customFormat="1" ht="30" customHeight="1">
      <c r="A212" s="432"/>
      <c r="B212" s="481" t="s">
        <v>2248</v>
      </c>
      <c r="C212" s="437"/>
      <c r="D212" s="430"/>
      <c r="E212" s="429"/>
      <c r="F212" s="484"/>
      <c r="G212" s="484"/>
      <c r="H212" s="484"/>
    </row>
    <row r="213" spans="1:8" s="438" customFormat="1" ht="14.25">
      <c r="A213" s="432"/>
      <c r="B213" s="602"/>
      <c r="C213" s="437"/>
      <c r="D213" s="430" t="s">
        <v>263</v>
      </c>
      <c r="E213" s="429">
        <v>1</v>
      </c>
      <c r="F213" s="427"/>
      <c r="G213" s="428"/>
      <c r="H213" s="427">
        <f>E213*F213</f>
        <v>0</v>
      </c>
    </row>
    <row r="214" spans="1:8" s="438" customFormat="1" ht="14.25">
      <c r="A214" s="432"/>
      <c r="B214" s="602"/>
      <c r="C214" s="437"/>
      <c r="D214" s="430"/>
      <c r="E214" s="429"/>
      <c r="F214" s="484"/>
      <c r="G214" s="484"/>
      <c r="H214" s="484"/>
    </row>
    <row r="215" spans="1:8" s="522" customFormat="1" ht="32.25" customHeight="1">
      <c r="A215" s="432" t="s">
        <v>1692</v>
      </c>
      <c r="B215" s="442" t="s">
        <v>2135</v>
      </c>
    </row>
    <row r="216" spans="1:8" s="522" customFormat="1" ht="15">
      <c r="B216" s="442"/>
      <c r="C216" s="525" t="s">
        <v>2134</v>
      </c>
      <c r="D216" s="430" t="s">
        <v>263</v>
      </c>
      <c r="E216" s="524">
        <v>3</v>
      </c>
      <c r="F216" s="427"/>
      <c r="G216" s="428"/>
      <c r="H216" s="427">
        <f>E216*F216</f>
        <v>0</v>
      </c>
    </row>
    <row r="217" spans="1:8" s="438" customFormat="1" ht="14.25">
      <c r="A217" s="432"/>
      <c r="B217" s="442"/>
      <c r="C217" s="437"/>
      <c r="D217" s="430"/>
      <c r="E217" s="429"/>
      <c r="F217" s="532"/>
      <c r="G217" s="484"/>
      <c r="H217" s="532"/>
    </row>
    <row r="218" spans="1:8" ht="45" customHeight="1">
      <c r="A218" s="432" t="s">
        <v>1689</v>
      </c>
      <c r="B218" s="442" t="s">
        <v>2133</v>
      </c>
      <c r="C218" s="605"/>
      <c r="D218" s="607"/>
    </row>
    <row r="219" spans="1:8" ht="14.25">
      <c r="A219" s="607"/>
      <c r="B219" s="442"/>
      <c r="C219" s="605"/>
      <c r="D219" s="452" t="s">
        <v>263</v>
      </c>
      <c r="E219" s="451">
        <v>2</v>
      </c>
      <c r="F219" s="427"/>
      <c r="G219" s="428"/>
      <c r="H219" s="427">
        <f>E219*F219</f>
        <v>0</v>
      </c>
    </row>
    <row r="220" spans="1:8" ht="14.25">
      <c r="B220" s="442"/>
      <c r="C220" s="605"/>
      <c r="D220" s="452"/>
      <c r="E220" s="451"/>
      <c r="F220" s="485"/>
      <c r="G220" s="486"/>
      <c r="H220" s="485"/>
    </row>
    <row r="221" spans="1:8" ht="44.25" customHeight="1">
      <c r="A221" s="432" t="s">
        <v>1728</v>
      </c>
      <c r="B221" s="442" t="s">
        <v>2132</v>
      </c>
      <c r="C221" s="605"/>
      <c r="D221" s="607"/>
    </row>
    <row r="222" spans="1:8">
      <c r="A222" s="607"/>
      <c r="B222" s="606"/>
      <c r="C222" s="605"/>
      <c r="D222" s="452" t="s">
        <v>263</v>
      </c>
      <c r="E222" s="451">
        <v>1</v>
      </c>
      <c r="F222" s="427"/>
      <c r="G222" s="428"/>
      <c r="H222" s="427">
        <f>E222*F222</f>
        <v>0</v>
      </c>
    </row>
    <row r="223" spans="1:8" s="438" customFormat="1" ht="14.25">
      <c r="A223" s="432"/>
      <c r="B223" s="481"/>
      <c r="C223" s="437"/>
      <c r="D223" s="430"/>
      <c r="E223" s="429"/>
      <c r="F223" s="484"/>
      <c r="G223" s="484"/>
      <c r="H223" s="484"/>
    </row>
    <row r="224" spans="1:8" s="438" customFormat="1" ht="48" customHeight="1">
      <c r="A224" s="432" t="s">
        <v>1818</v>
      </c>
      <c r="B224" s="481" t="s">
        <v>2131</v>
      </c>
      <c r="C224" s="437"/>
      <c r="D224" s="430"/>
      <c r="E224" s="429"/>
      <c r="F224" s="484"/>
      <c r="G224" s="484"/>
      <c r="H224" s="484"/>
    </row>
    <row r="225" spans="1:8" s="438" customFormat="1" ht="28.5">
      <c r="A225" s="432"/>
      <c r="B225" s="481" t="s">
        <v>2130</v>
      </c>
    </row>
    <row r="226" spans="1:8" s="522" customFormat="1" ht="15">
      <c r="C226" s="437" t="s">
        <v>2129</v>
      </c>
      <c r="D226" s="430" t="s">
        <v>263</v>
      </c>
      <c r="E226" s="429">
        <v>2</v>
      </c>
      <c r="F226" s="427"/>
      <c r="G226" s="428"/>
      <c r="H226" s="427">
        <f>E226*F226</f>
        <v>0</v>
      </c>
    </row>
    <row r="227" spans="1:8" ht="15">
      <c r="A227" s="522"/>
      <c r="B227" s="603"/>
      <c r="C227" s="525"/>
      <c r="D227" s="525"/>
      <c r="E227" s="524"/>
      <c r="F227" s="523"/>
      <c r="G227" s="523"/>
      <c r="H227" s="523"/>
    </row>
    <row r="228" spans="1:8" s="438" customFormat="1" ht="35.25" customHeight="1">
      <c r="A228" s="432" t="s">
        <v>1814</v>
      </c>
      <c r="B228" s="481" t="s">
        <v>2154</v>
      </c>
      <c r="C228" s="437"/>
      <c r="D228" s="430"/>
      <c r="E228" s="429"/>
      <c r="F228" s="484"/>
      <c r="G228" s="484"/>
      <c r="H228" s="484"/>
    </row>
    <row r="229" spans="1:8" ht="17.25" customHeight="1">
      <c r="A229" s="522"/>
      <c r="B229" s="600" t="s">
        <v>2247</v>
      </c>
      <c r="C229" s="525"/>
      <c r="D229" s="525"/>
      <c r="E229" s="524"/>
      <c r="F229" s="523"/>
      <c r="G229" s="523"/>
      <c r="H229" s="523"/>
    </row>
    <row r="230" spans="1:8" ht="15">
      <c r="A230" s="522"/>
      <c r="B230" s="603"/>
      <c r="C230" s="525"/>
      <c r="D230" s="430" t="s">
        <v>263</v>
      </c>
      <c r="E230" s="429">
        <v>1</v>
      </c>
      <c r="F230" s="427"/>
      <c r="G230" s="428"/>
      <c r="H230" s="427">
        <f>E230*F230</f>
        <v>0</v>
      </c>
    </row>
    <row r="231" spans="1:8" ht="15">
      <c r="A231" s="522"/>
      <c r="B231" s="603"/>
      <c r="C231" s="525"/>
      <c r="D231" s="525"/>
      <c r="E231" s="524"/>
      <c r="F231" s="523"/>
      <c r="G231" s="523"/>
      <c r="H231" s="523"/>
    </row>
    <row r="232" spans="1:8" ht="15">
      <c r="A232" s="522"/>
      <c r="B232" s="603"/>
      <c r="C232" s="525"/>
      <c r="D232" s="525"/>
      <c r="E232" s="524"/>
      <c r="F232" s="523"/>
      <c r="G232" s="523"/>
      <c r="H232" s="523"/>
    </row>
    <row r="233" spans="1:8" ht="18.75" customHeight="1">
      <c r="A233" s="522"/>
      <c r="B233" s="601" t="s">
        <v>2246</v>
      </c>
      <c r="C233" s="525"/>
      <c r="D233" s="525"/>
      <c r="E233" s="524"/>
      <c r="F233" s="523"/>
      <c r="G233" s="523"/>
      <c r="H233" s="523"/>
    </row>
    <row r="234" spans="1:8" ht="15">
      <c r="A234" s="522"/>
      <c r="B234" s="603"/>
      <c r="C234" s="525"/>
      <c r="D234" s="525"/>
      <c r="E234" s="524"/>
      <c r="F234" s="523"/>
      <c r="G234" s="523"/>
      <c r="H234" s="523"/>
    </row>
    <row r="235" spans="1:8" s="438" customFormat="1" ht="14.25">
      <c r="A235" s="432" t="s">
        <v>1705</v>
      </c>
      <c r="B235" s="481" t="s">
        <v>2245</v>
      </c>
      <c r="C235" s="437"/>
      <c r="D235" s="430"/>
      <c r="E235" s="484"/>
      <c r="F235" s="484"/>
      <c r="G235" s="484"/>
      <c r="H235" s="484"/>
    </row>
    <row r="236" spans="1:8" s="438" customFormat="1" ht="14.25">
      <c r="A236" s="432"/>
      <c r="B236" s="521" t="s">
        <v>2244</v>
      </c>
      <c r="C236" s="437"/>
      <c r="D236" s="430"/>
      <c r="E236" s="484"/>
      <c r="F236" s="484"/>
      <c r="G236" s="484"/>
      <c r="H236" s="484"/>
    </row>
    <row r="237" spans="1:8" s="438" customFormat="1" ht="38.25">
      <c r="A237" s="432"/>
      <c r="B237" s="521" t="s">
        <v>2243</v>
      </c>
      <c r="C237" s="437"/>
      <c r="D237" s="430"/>
      <c r="E237" s="484"/>
      <c r="F237" s="484"/>
      <c r="G237" s="484"/>
      <c r="H237" s="484"/>
    </row>
    <row r="238" spans="1:8" s="438" customFormat="1" ht="14.25">
      <c r="A238" s="432"/>
      <c r="B238" s="521" t="s">
        <v>2200</v>
      </c>
      <c r="C238" s="437"/>
      <c r="D238" s="430"/>
      <c r="E238" s="484"/>
      <c r="F238" s="484"/>
      <c r="G238" s="484"/>
      <c r="H238" s="484"/>
    </row>
    <row r="239" spans="1:8" s="438" customFormat="1" ht="14.25">
      <c r="A239" s="432"/>
      <c r="B239" s="521" t="s">
        <v>2199</v>
      </c>
      <c r="C239" s="437"/>
      <c r="D239" s="430"/>
      <c r="E239" s="484"/>
      <c r="F239" s="484"/>
      <c r="G239" s="484"/>
      <c r="H239" s="484"/>
    </row>
    <row r="240" spans="1:8" s="438" customFormat="1" ht="14.25">
      <c r="A240" s="432"/>
      <c r="B240" s="521" t="s">
        <v>2198</v>
      </c>
      <c r="C240" s="437"/>
      <c r="D240" s="433"/>
      <c r="E240" s="433"/>
      <c r="F240" s="433"/>
      <c r="G240" s="433"/>
      <c r="H240" s="433"/>
    </row>
    <row r="241" spans="1:11" s="438" customFormat="1" ht="33.75" customHeight="1">
      <c r="A241" s="432"/>
      <c r="B241" s="600" t="s">
        <v>2242</v>
      </c>
      <c r="C241" s="437"/>
      <c r="D241" s="433"/>
      <c r="E241" s="433"/>
      <c r="F241" s="433"/>
      <c r="G241" s="433"/>
      <c r="H241" s="433"/>
    </row>
    <row r="242" spans="1:11" s="438" customFormat="1" ht="14.25">
      <c r="A242" s="432"/>
      <c r="B242" s="602"/>
      <c r="C242" s="437"/>
      <c r="D242" s="430" t="s">
        <v>263</v>
      </c>
      <c r="E242" s="429">
        <v>1</v>
      </c>
      <c r="F242" s="427"/>
      <c r="G242" s="428"/>
      <c r="H242" s="427">
        <f>E242*F242</f>
        <v>0</v>
      </c>
    </row>
    <row r="243" spans="1:11" s="438" customFormat="1" ht="14.25">
      <c r="A243" s="432"/>
      <c r="B243" s="602"/>
      <c r="C243" s="437"/>
      <c r="D243" s="430"/>
      <c r="E243" s="429"/>
      <c r="F243" s="484"/>
      <c r="G243" s="484"/>
      <c r="H243" s="484"/>
    </row>
    <row r="244" spans="1:11" s="648" customFormat="1" ht="22.5" customHeight="1">
      <c r="A244" s="432" t="s">
        <v>1703</v>
      </c>
      <c r="B244" s="481" t="s">
        <v>2241</v>
      </c>
      <c r="D244" s="452"/>
      <c r="E244" s="451"/>
      <c r="F244" s="649"/>
      <c r="G244" s="649"/>
      <c r="H244" s="649"/>
      <c r="I244" s="649"/>
      <c r="J244" s="649"/>
      <c r="K244" s="649"/>
    </row>
    <row r="245" spans="1:11" s="648" customFormat="1" ht="15">
      <c r="A245" s="432"/>
      <c r="B245" s="522"/>
      <c r="D245" s="452" t="s">
        <v>263</v>
      </c>
      <c r="E245" s="451">
        <v>1</v>
      </c>
      <c r="F245" s="427"/>
      <c r="G245" s="428"/>
      <c r="H245" s="427">
        <f>E245*F245</f>
        <v>0</v>
      </c>
      <c r="I245" s="649"/>
      <c r="J245" s="649"/>
      <c r="K245" s="649"/>
    </row>
    <row r="246" spans="1:11" s="438" customFormat="1" ht="14.25">
      <c r="A246" s="432"/>
      <c r="B246" s="602"/>
      <c r="C246" s="437"/>
      <c r="D246" s="430"/>
      <c r="E246" s="429"/>
      <c r="F246" s="484"/>
      <c r="G246" s="484"/>
      <c r="H246" s="484"/>
    </row>
    <row r="247" spans="1:11" s="438" customFormat="1" ht="28.5">
      <c r="A247" s="432" t="s">
        <v>1700</v>
      </c>
      <c r="B247" s="481" t="s">
        <v>2143</v>
      </c>
      <c r="C247" s="437"/>
      <c r="D247" s="430"/>
      <c r="E247" s="429"/>
      <c r="F247" s="484"/>
      <c r="G247" s="484"/>
      <c r="H247" s="484"/>
    </row>
    <row r="248" spans="1:11" s="438" customFormat="1" ht="17.25" customHeight="1">
      <c r="A248" s="432"/>
      <c r="B248" s="481" t="s">
        <v>2142</v>
      </c>
      <c r="C248" s="437"/>
      <c r="D248" s="430"/>
      <c r="E248" s="429"/>
      <c r="F248" s="484"/>
      <c r="G248" s="484"/>
      <c r="H248" s="484"/>
    </row>
    <row r="249" spans="1:11" s="438" customFormat="1" ht="14.25">
      <c r="A249" s="432"/>
      <c r="B249" s="602"/>
      <c r="C249" s="437" t="s">
        <v>2106</v>
      </c>
      <c r="D249" s="430" t="s">
        <v>263</v>
      </c>
      <c r="E249" s="429">
        <v>4</v>
      </c>
      <c r="F249" s="427"/>
      <c r="G249" s="428"/>
      <c r="H249" s="427">
        <f>E249*F249</f>
        <v>0</v>
      </c>
    </row>
    <row r="250" spans="1:11" s="438" customFormat="1" ht="14.25">
      <c r="A250" s="432"/>
      <c r="B250" s="602"/>
      <c r="C250" s="437"/>
      <c r="D250" s="430"/>
      <c r="E250" s="429"/>
      <c r="F250" s="485"/>
      <c r="G250" s="486"/>
      <c r="H250" s="485"/>
    </row>
    <row r="251" spans="1:11" s="438" customFormat="1" ht="28.5">
      <c r="A251" s="432">
        <v>4</v>
      </c>
      <c r="B251" s="481" t="s">
        <v>2240</v>
      </c>
      <c r="C251" s="437"/>
      <c r="D251" s="430"/>
      <c r="E251" s="484"/>
      <c r="F251" s="484"/>
      <c r="G251" s="484"/>
      <c r="H251" s="484"/>
    </row>
    <row r="252" spans="1:11" s="438" customFormat="1" ht="18" customHeight="1">
      <c r="A252" s="432"/>
      <c r="B252" s="521" t="s">
        <v>2239</v>
      </c>
      <c r="C252" s="437"/>
      <c r="D252" s="430"/>
      <c r="E252" s="484"/>
      <c r="F252" s="484"/>
      <c r="G252" s="484"/>
      <c r="H252" s="484"/>
    </row>
    <row r="253" spans="1:11" s="438" customFormat="1" ht="14.25">
      <c r="A253" s="432"/>
      <c r="B253" s="521" t="s">
        <v>2238</v>
      </c>
      <c r="C253" s="437"/>
      <c r="D253" s="430"/>
      <c r="E253" s="484"/>
      <c r="F253" s="484"/>
      <c r="G253" s="484"/>
      <c r="H253" s="484"/>
    </row>
    <row r="254" spans="1:11" s="438" customFormat="1" ht="14.25">
      <c r="A254" s="432"/>
      <c r="B254" s="521" t="s">
        <v>2237</v>
      </c>
      <c r="C254" s="437"/>
      <c r="D254" s="430"/>
      <c r="E254" s="484"/>
      <c r="F254" s="484"/>
      <c r="G254" s="484"/>
      <c r="H254" s="484"/>
    </row>
    <row r="255" spans="1:11" s="438" customFormat="1" ht="19.5" customHeight="1">
      <c r="A255" s="432"/>
      <c r="B255" s="600" t="s">
        <v>2236</v>
      </c>
      <c r="C255" s="437"/>
      <c r="D255" s="433"/>
      <c r="E255" s="433"/>
      <c r="F255" s="433"/>
      <c r="G255" s="433"/>
      <c r="H255" s="433"/>
    </row>
    <row r="256" spans="1:11" s="438" customFormat="1" ht="14.25">
      <c r="A256" s="432"/>
      <c r="B256" s="602"/>
      <c r="C256" s="437"/>
      <c r="D256" s="430" t="s">
        <v>263</v>
      </c>
      <c r="E256" s="429">
        <v>1</v>
      </c>
      <c r="F256" s="427"/>
      <c r="G256" s="428"/>
      <c r="H256" s="427">
        <f>E256*F256</f>
        <v>0</v>
      </c>
    </row>
    <row r="257" spans="1:8" s="438" customFormat="1" ht="14.25">
      <c r="A257" s="432"/>
      <c r="B257" s="602"/>
      <c r="C257" s="437"/>
      <c r="D257" s="430"/>
      <c r="E257" s="429"/>
      <c r="F257" s="485"/>
      <c r="G257" s="486"/>
      <c r="H257" s="485"/>
    </row>
    <row r="258" spans="1:8" s="438" customFormat="1" ht="73.5" customHeight="1">
      <c r="A258" s="432" t="s">
        <v>1694</v>
      </c>
      <c r="B258" s="442" t="s">
        <v>2235</v>
      </c>
      <c r="C258" s="437"/>
      <c r="D258" s="430"/>
      <c r="E258" s="429"/>
      <c r="F258" s="484"/>
      <c r="G258" s="484"/>
      <c r="H258" s="484"/>
    </row>
    <row r="259" spans="1:8" s="438" customFormat="1" ht="30" customHeight="1">
      <c r="A259" s="432"/>
      <c r="B259" s="481" t="s">
        <v>2234</v>
      </c>
      <c r="C259" s="437"/>
      <c r="D259" s="430"/>
      <c r="E259" s="429"/>
      <c r="F259" s="484"/>
      <c r="G259" s="484"/>
      <c r="H259" s="484"/>
    </row>
    <row r="260" spans="1:8" s="438" customFormat="1" ht="14.25">
      <c r="A260" s="432"/>
      <c r="B260" s="602"/>
      <c r="C260" s="437"/>
      <c r="D260" s="430" t="s">
        <v>263</v>
      </c>
      <c r="E260" s="429">
        <v>1</v>
      </c>
      <c r="F260" s="427"/>
      <c r="G260" s="428"/>
      <c r="H260" s="427">
        <f>E260*F260</f>
        <v>0</v>
      </c>
    </row>
    <row r="261" spans="1:8" s="438" customFormat="1" ht="14.25">
      <c r="A261" s="432"/>
      <c r="B261" s="602"/>
      <c r="C261" s="437"/>
      <c r="D261" s="430"/>
      <c r="E261" s="429"/>
      <c r="F261" s="484"/>
      <c r="G261" s="484"/>
      <c r="H261" s="484"/>
    </row>
    <row r="262" spans="1:8" s="522" customFormat="1" ht="32.25" customHeight="1">
      <c r="A262" s="432" t="s">
        <v>1692</v>
      </c>
      <c r="B262" s="442" t="s">
        <v>2135</v>
      </c>
    </row>
    <row r="263" spans="1:8" s="522" customFormat="1" ht="15">
      <c r="B263" s="442"/>
      <c r="C263" s="525" t="s">
        <v>2134</v>
      </c>
      <c r="D263" s="430" t="s">
        <v>263</v>
      </c>
      <c r="E263" s="524">
        <v>3</v>
      </c>
      <c r="F263" s="427"/>
      <c r="G263" s="428"/>
      <c r="H263" s="427">
        <f>E263*F263</f>
        <v>0</v>
      </c>
    </row>
    <row r="264" spans="1:8" s="438" customFormat="1" ht="14.25">
      <c r="A264" s="432"/>
      <c r="B264" s="442"/>
      <c r="C264" s="437"/>
      <c r="D264" s="430"/>
      <c r="E264" s="429"/>
      <c r="F264" s="532"/>
      <c r="G264" s="484"/>
      <c r="H264" s="532"/>
    </row>
    <row r="265" spans="1:8" ht="45" customHeight="1">
      <c r="A265" s="432" t="s">
        <v>1689</v>
      </c>
      <c r="B265" s="442" t="s">
        <v>2133</v>
      </c>
      <c r="C265" s="605"/>
      <c r="D265" s="607"/>
    </row>
    <row r="266" spans="1:8" ht="14.25">
      <c r="A266" s="607"/>
      <c r="B266" s="442"/>
      <c r="C266" s="605"/>
      <c r="D266" s="452" t="s">
        <v>263</v>
      </c>
      <c r="E266" s="451">
        <v>2</v>
      </c>
      <c r="F266" s="427"/>
      <c r="G266" s="428"/>
      <c r="H266" s="427">
        <f>E266*F266</f>
        <v>0</v>
      </c>
    </row>
    <row r="267" spans="1:8" ht="14.25">
      <c r="B267" s="442"/>
      <c r="C267" s="605"/>
      <c r="D267" s="452"/>
      <c r="E267" s="451"/>
      <c r="F267" s="485"/>
      <c r="G267" s="486"/>
      <c r="H267" s="485"/>
    </row>
    <row r="268" spans="1:8" ht="44.25" customHeight="1">
      <c r="A268" s="432" t="s">
        <v>1728</v>
      </c>
      <c r="B268" s="442" t="s">
        <v>2132</v>
      </c>
      <c r="C268" s="605"/>
      <c r="D268" s="607"/>
    </row>
    <row r="269" spans="1:8">
      <c r="A269" s="607"/>
      <c r="B269" s="606"/>
      <c r="C269" s="605"/>
      <c r="D269" s="452" t="s">
        <v>263</v>
      </c>
      <c r="E269" s="451">
        <v>1</v>
      </c>
      <c r="F269" s="427"/>
      <c r="G269" s="428"/>
      <c r="H269" s="427">
        <f>E269*F269</f>
        <v>0</v>
      </c>
    </row>
    <row r="270" spans="1:8" s="438" customFormat="1" ht="14.25">
      <c r="A270" s="432"/>
      <c r="B270" s="481"/>
      <c r="C270" s="437"/>
      <c r="D270" s="430"/>
      <c r="E270" s="429"/>
      <c r="F270" s="484"/>
      <c r="G270" s="484"/>
      <c r="H270" s="484"/>
    </row>
    <row r="271" spans="1:8" s="438" customFormat="1" ht="48" customHeight="1">
      <c r="A271" s="432" t="s">
        <v>1818</v>
      </c>
      <c r="B271" s="481" t="s">
        <v>2131</v>
      </c>
      <c r="C271" s="437"/>
      <c r="D271" s="430"/>
      <c r="E271" s="429"/>
      <c r="F271" s="484"/>
      <c r="G271" s="484"/>
      <c r="H271" s="484"/>
    </row>
    <row r="272" spans="1:8" s="438" customFormat="1" ht="28.5">
      <c r="A272" s="432"/>
      <c r="B272" s="481" t="s">
        <v>2130</v>
      </c>
    </row>
    <row r="273" spans="1:8" s="522" customFormat="1" ht="15">
      <c r="C273" s="437" t="s">
        <v>2129</v>
      </c>
      <c r="D273" s="430" t="s">
        <v>263</v>
      </c>
      <c r="E273" s="429">
        <v>2</v>
      </c>
      <c r="F273" s="427"/>
      <c r="G273" s="428"/>
      <c r="H273" s="427">
        <f>E273*F273</f>
        <v>0</v>
      </c>
    </row>
    <row r="274" spans="1:8" ht="15">
      <c r="A274" s="522"/>
      <c r="B274" s="603"/>
      <c r="C274" s="525"/>
      <c r="D274" s="525"/>
      <c r="E274" s="524"/>
      <c r="F274" s="523"/>
      <c r="G274" s="523"/>
      <c r="H274" s="523"/>
    </row>
    <row r="275" spans="1:8" ht="15">
      <c r="A275" s="522"/>
      <c r="B275" s="603"/>
      <c r="C275" s="525"/>
      <c r="D275" s="525"/>
      <c r="E275" s="524"/>
      <c r="F275" s="523"/>
      <c r="G275" s="523"/>
      <c r="H275" s="523"/>
    </row>
    <row r="276" spans="1:8" ht="17.25" customHeight="1">
      <c r="A276" s="522"/>
      <c r="B276" s="601" t="s">
        <v>2233</v>
      </c>
      <c r="C276" s="525"/>
      <c r="D276" s="525"/>
      <c r="E276" s="524"/>
      <c r="F276" s="523"/>
      <c r="G276" s="523"/>
      <c r="H276" s="523"/>
    </row>
    <row r="277" spans="1:8" ht="15">
      <c r="A277" s="522"/>
      <c r="B277" s="603"/>
      <c r="C277" s="525"/>
      <c r="D277" s="525"/>
      <c r="E277" s="524"/>
      <c r="F277" s="523"/>
      <c r="G277" s="523"/>
      <c r="H277" s="523"/>
    </row>
    <row r="278" spans="1:8" ht="45.75" customHeight="1">
      <c r="A278" s="432" t="s">
        <v>1705</v>
      </c>
      <c r="B278" s="603" t="s">
        <v>2232</v>
      </c>
      <c r="C278" s="525"/>
      <c r="D278" s="525"/>
      <c r="E278" s="524"/>
      <c r="F278" s="523"/>
      <c r="G278" s="523"/>
      <c r="H278" s="523"/>
    </row>
    <row r="279" spans="1:8">
      <c r="B279" s="647" t="s">
        <v>2231</v>
      </c>
    </row>
    <row r="280" spans="1:8" ht="15">
      <c r="A280" s="522"/>
      <c r="B280" s="647" t="s">
        <v>2230</v>
      </c>
      <c r="C280" s="525"/>
      <c r="D280" s="525"/>
      <c r="E280" s="524"/>
      <c r="F280" s="523"/>
      <c r="G280" s="523"/>
      <c r="H280" s="523"/>
    </row>
    <row r="281" spans="1:8" ht="15">
      <c r="A281" s="522"/>
      <c r="B281" s="647" t="s">
        <v>2229</v>
      </c>
      <c r="C281" s="525"/>
      <c r="D281" s="525"/>
      <c r="E281" s="524"/>
      <c r="F281" s="523"/>
      <c r="G281" s="523"/>
      <c r="H281" s="523"/>
    </row>
    <row r="282" spans="1:8" ht="15">
      <c r="A282" s="522"/>
      <c r="B282" s="647" t="s">
        <v>2228</v>
      </c>
      <c r="C282" s="525"/>
      <c r="D282" s="525"/>
      <c r="E282" s="524"/>
      <c r="F282" s="523"/>
      <c r="G282" s="523"/>
      <c r="H282" s="523"/>
    </row>
    <row r="283" spans="1:8" ht="15">
      <c r="A283" s="522"/>
      <c r="B283" s="647" t="s">
        <v>2227</v>
      </c>
      <c r="C283" s="525"/>
      <c r="D283" s="525"/>
      <c r="E283" s="524"/>
      <c r="F283" s="523"/>
      <c r="G283" s="523"/>
      <c r="H283" s="523"/>
    </row>
    <row r="284" spans="1:8" ht="15">
      <c r="A284" s="522"/>
      <c r="B284" s="647" t="s">
        <v>2226</v>
      </c>
      <c r="C284" s="525"/>
      <c r="D284" s="525"/>
      <c r="E284" s="524"/>
      <c r="F284" s="523"/>
      <c r="G284" s="523"/>
      <c r="H284" s="523"/>
    </row>
    <row r="285" spans="1:8" ht="15">
      <c r="A285" s="522"/>
      <c r="B285" s="647" t="s">
        <v>2225</v>
      </c>
      <c r="C285" s="525"/>
      <c r="D285" s="525"/>
      <c r="E285" s="524"/>
      <c r="F285" s="523"/>
      <c r="G285" s="523"/>
      <c r="H285" s="523"/>
    </row>
    <row r="286" spans="1:8" ht="15">
      <c r="A286" s="522"/>
      <c r="B286" s="647" t="s">
        <v>2224</v>
      </c>
      <c r="C286" s="525"/>
      <c r="D286" s="525"/>
      <c r="E286" s="524"/>
      <c r="F286" s="523"/>
      <c r="G286" s="523"/>
      <c r="H286" s="523"/>
    </row>
    <row r="287" spans="1:8" ht="15">
      <c r="A287" s="522"/>
      <c r="B287" s="647" t="s">
        <v>2223</v>
      </c>
      <c r="C287" s="525"/>
      <c r="D287" s="525"/>
      <c r="E287" s="524"/>
      <c r="F287" s="523"/>
      <c r="G287" s="523"/>
      <c r="H287" s="523"/>
    </row>
    <row r="288" spans="1:8" ht="25.5">
      <c r="A288" s="522"/>
      <c r="B288" s="647" t="s">
        <v>2222</v>
      </c>
      <c r="C288" s="525"/>
      <c r="D288" s="525"/>
      <c r="E288" s="524"/>
      <c r="F288" s="523"/>
      <c r="G288" s="523"/>
      <c r="H288" s="523"/>
    </row>
    <row r="289" spans="1:8" ht="15">
      <c r="A289" s="522"/>
      <c r="B289" s="647" t="s">
        <v>2221</v>
      </c>
      <c r="C289" s="525"/>
      <c r="D289" s="525"/>
      <c r="E289" s="524"/>
      <c r="F289" s="523"/>
      <c r="G289" s="523"/>
      <c r="H289" s="523"/>
    </row>
    <row r="290" spans="1:8" ht="15">
      <c r="A290" s="522"/>
      <c r="B290" s="647" t="s">
        <v>2220</v>
      </c>
      <c r="C290" s="525"/>
      <c r="D290" s="525"/>
      <c r="E290" s="524"/>
      <c r="F290" s="523"/>
      <c r="G290" s="523"/>
      <c r="H290" s="523"/>
    </row>
    <row r="291" spans="1:8" ht="15">
      <c r="A291" s="522"/>
      <c r="B291" s="647" t="s">
        <v>2219</v>
      </c>
      <c r="C291" s="525"/>
      <c r="D291" s="525"/>
      <c r="E291" s="524"/>
      <c r="F291" s="523"/>
      <c r="G291" s="523"/>
      <c r="H291" s="523"/>
    </row>
    <row r="292" spans="1:8" ht="30.75" customHeight="1">
      <c r="A292" s="522"/>
      <c r="B292" s="442" t="s">
        <v>2218</v>
      </c>
      <c r="C292" s="525"/>
      <c r="D292" s="525"/>
      <c r="E292" s="524"/>
      <c r="F292" s="523"/>
      <c r="G292" s="523"/>
      <c r="H292" s="523"/>
    </row>
    <row r="293" spans="1:8" ht="15">
      <c r="A293" s="522"/>
      <c r="B293" s="603"/>
      <c r="C293" s="525"/>
      <c r="D293" s="452" t="s">
        <v>263</v>
      </c>
      <c r="E293" s="451">
        <v>1</v>
      </c>
      <c r="F293" s="488"/>
      <c r="G293" s="486"/>
      <c r="H293" s="488">
        <f>E293*F293</f>
        <v>0</v>
      </c>
    </row>
    <row r="294" spans="1:8" ht="15">
      <c r="A294" s="522"/>
      <c r="B294" s="603"/>
      <c r="C294" s="525"/>
      <c r="D294" s="525"/>
      <c r="E294" s="524"/>
      <c r="F294" s="523"/>
      <c r="G294" s="523"/>
      <c r="H294" s="523"/>
    </row>
    <row r="295" spans="1:8" ht="51" customHeight="1">
      <c r="A295" s="432" t="s">
        <v>1703</v>
      </c>
      <c r="B295" s="603" t="s">
        <v>2217</v>
      </c>
      <c r="C295" s="605"/>
      <c r="D295" s="607"/>
    </row>
    <row r="296" spans="1:8" ht="15">
      <c r="A296" s="522"/>
      <c r="B296" s="442" t="s">
        <v>2216</v>
      </c>
      <c r="C296" s="525"/>
      <c r="D296" s="525"/>
      <c r="E296" s="524"/>
      <c r="F296" s="523"/>
      <c r="G296" s="523"/>
      <c r="H296" s="523"/>
    </row>
    <row r="297" spans="1:8" ht="14.25">
      <c r="A297" s="607"/>
      <c r="B297" s="646"/>
      <c r="C297" s="605"/>
      <c r="D297" s="452" t="s">
        <v>263</v>
      </c>
      <c r="E297" s="451">
        <v>1</v>
      </c>
      <c r="F297" s="488"/>
      <c r="G297" s="486"/>
      <c r="H297" s="488">
        <f>E297*F297</f>
        <v>0</v>
      </c>
    </row>
    <row r="298" spans="1:8" ht="14.25">
      <c r="A298" s="607"/>
      <c r="B298" s="646"/>
      <c r="C298" s="605"/>
      <c r="D298" s="452"/>
      <c r="E298" s="451"/>
      <c r="F298" s="485"/>
      <c r="G298" s="486"/>
      <c r="H298" s="485"/>
    </row>
    <row r="299" spans="1:8" ht="31.5" customHeight="1">
      <c r="A299" s="432" t="s">
        <v>1700</v>
      </c>
      <c r="B299" s="603" t="s">
        <v>2215</v>
      </c>
      <c r="C299" s="605"/>
      <c r="D299" s="607"/>
    </row>
    <row r="300" spans="1:8" ht="15">
      <c r="A300" s="607"/>
      <c r="B300" s="645"/>
      <c r="C300" s="605"/>
      <c r="D300" s="452" t="s">
        <v>263</v>
      </c>
      <c r="E300" s="451">
        <v>4</v>
      </c>
      <c r="F300" s="488"/>
      <c r="G300" s="486"/>
      <c r="H300" s="488">
        <f>E300*F300</f>
        <v>0</v>
      </c>
    </row>
    <row r="301" spans="1:8" ht="15">
      <c r="A301" s="522"/>
      <c r="B301" s="603"/>
      <c r="C301" s="525"/>
      <c r="D301" s="525"/>
      <c r="E301" s="524"/>
      <c r="F301" s="523"/>
      <c r="G301" s="523"/>
      <c r="H301" s="523"/>
    </row>
    <row r="302" spans="1:8" ht="48.75" customHeight="1">
      <c r="A302" s="432" t="s">
        <v>1697</v>
      </c>
      <c r="B302" s="603" t="s">
        <v>2214</v>
      </c>
      <c r="D302" s="452"/>
      <c r="E302" s="451"/>
      <c r="F302" s="604"/>
      <c r="G302" s="604"/>
      <c r="H302" s="604"/>
    </row>
    <row r="303" spans="1:8" ht="14.25">
      <c r="A303" s="432"/>
      <c r="B303" s="603"/>
      <c r="D303" s="452" t="s">
        <v>209</v>
      </c>
      <c r="E303" s="451">
        <v>15</v>
      </c>
      <c r="F303" s="488"/>
      <c r="G303" s="486"/>
      <c r="H303" s="488">
        <f>E303*F303</f>
        <v>0</v>
      </c>
    </row>
    <row r="305" spans="1:9" ht="14.25">
      <c r="A305" s="432"/>
      <c r="B305" s="644"/>
      <c r="C305" s="484" t="s">
        <v>2129</v>
      </c>
      <c r="D305" s="430" t="s">
        <v>263</v>
      </c>
      <c r="E305" s="643">
        <v>1</v>
      </c>
      <c r="F305" s="427"/>
      <c r="G305" s="428"/>
      <c r="H305" s="427">
        <f>E305*F305</f>
        <v>0</v>
      </c>
    </row>
    <row r="306" spans="1:9" ht="14.25">
      <c r="A306" s="432"/>
      <c r="B306" s="601"/>
      <c r="C306" s="532"/>
      <c r="D306" s="430"/>
      <c r="E306" s="429"/>
      <c r="F306" s="532"/>
      <c r="G306" s="484"/>
      <c r="H306" s="532"/>
    </row>
    <row r="307" spans="1:9" s="638" customFormat="1" ht="103.5" customHeight="1">
      <c r="A307" s="443" t="s">
        <v>1694</v>
      </c>
      <c r="B307" s="637" t="s">
        <v>2213</v>
      </c>
      <c r="C307" s="642"/>
      <c r="D307" s="642"/>
      <c r="E307" s="641"/>
      <c r="F307" s="640"/>
      <c r="G307" s="639"/>
      <c r="H307" s="639"/>
      <c r="I307" s="438"/>
    </row>
    <row r="308" spans="1:9" s="638" customFormat="1" ht="18" customHeight="1">
      <c r="A308" s="443"/>
      <c r="B308" s="637" t="s">
        <v>2212</v>
      </c>
      <c r="I308" s="438"/>
    </row>
    <row r="309" spans="1:9" s="438" customFormat="1" ht="33" customHeight="1">
      <c r="A309" s="432"/>
      <c r="B309" s="637" t="s">
        <v>2211</v>
      </c>
      <c r="C309" s="437"/>
      <c r="D309" s="430"/>
      <c r="E309" s="429"/>
      <c r="F309" s="632"/>
      <c r="G309" s="428"/>
      <c r="H309" s="632"/>
    </row>
    <row r="310" spans="1:9" s="438" customFormat="1" ht="14.25">
      <c r="A310" s="432"/>
      <c r="B310" s="602"/>
      <c r="C310" s="490" t="s">
        <v>1726</v>
      </c>
      <c r="D310" s="489" t="s">
        <v>263</v>
      </c>
      <c r="E310" s="429">
        <v>1</v>
      </c>
      <c r="F310" s="427"/>
      <c r="G310" s="428"/>
      <c r="H310" s="427">
        <f>E310*F310</f>
        <v>0</v>
      </c>
    </row>
    <row r="311" spans="1:9" s="522" customFormat="1" ht="16.5" customHeight="1">
      <c r="B311" s="442"/>
      <c r="C311" s="525"/>
      <c r="D311" s="525"/>
      <c r="E311" s="524"/>
      <c r="F311" s="485"/>
      <c r="G311" s="486"/>
      <c r="H311" s="485"/>
    </row>
    <row r="312" spans="1:9" s="438" customFormat="1" ht="61.5" customHeight="1">
      <c r="A312" s="443" t="s">
        <v>1692</v>
      </c>
      <c r="B312" s="637" t="s">
        <v>2210</v>
      </c>
      <c r="C312" s="437"/>
      <c r="D312" s="430"/>
      <c r="E312" s="429"/>
      <c r="F312" s="632"/>
      <c r="G312" s="428"/>
      <c r="H312" s="632"/>
    </row>
    <row r="313" spans="1:9" s="438" customFormat="1" ht="32.25" customHeight="1">
      <c r="A313" s="432"/>
      <c r="B313" s="637" t="s">
        <v>2209</v>
      </c>
      <c r="C313" s="437"/>
      <c r="D313" s="430"/>
      <c r="E313" s="429"/>
      <c r="F313" s="632"/>
      <c r="G313" s="428"/>
      <c r="H313" s="632"/>
    </row>
    <row r="314" spans="1:9" s="438" customFormat="1" ht="14.25">
      <c r="A314" s="432"/>
      <c r="B314" s="602"/>
      <c r="C314" s="437"/>
      <c r="D314" s="489" t="s">
        <v>263</v>
      </c>
      <c r="E314" s="429">
        <v>1</v>
      </c>
      <c r="F314" s="427"/>
      <c r="G314" s="428"/>
      <c r="H314" s="427">
        <f>E314*F314</f>
        <v>0</v>
      </c>
    </row>
    <row r="315" spans="1:9" s="522" customFormat="1" ht="16.5" customHeight="1">
      <c r="B315" s="442"/>
      <c r="C315" s="525"/>
      <c r="D315" s="525"/>
      <c r="E315" s="524"/>
      <c r="F315" s="485"/>
      <c r="G315" s="486"/>
      <c r="H315" s="485"/>
    </row>
    <row r="316" spans="1:9" s="433" customFormat="1" ht="18" customHeight="1">
      <c r="A316" s="432" t="s">
        <v>1689</v>
      </c>
      <c r="B316" s="481" t="s">
        <v>2208</v>
      </c>
      <c r="C316" s="437"/>
      <c r="D316" s="430"/>
      <c r="E316" s="484"/>
      <c r="F316" s="423"/>
      <c r="G316" s="423"/>
      <c r="H316" s="423"/>
      <c r="I316" s="438"/>
    </row>
    <row r="317" spans="1:9" s="433" customFormat="1" ht="14.25">
      <c r="A317" s="432"/>
      <c r="B317" s="600" t="s">
        <v>2207</v>
      </c>
      <c r="C317" s="437"/>
      <c r="D317" s="430"/>
      <c r="E317" s="484"/>
      <c r="F317" s="423"/>
      <c r="G317" s="423"/>
      <c r="H317" s="423"/>
      <c r="I317" s="438"/>
    </row>
    <row r="318" spans="1:9" s="433" customFormat="1" ht="28.5">
      <c r="A318" s="432"/>
      <c r="B318" s="600" t="s">
        <v>2201</v>
      </c>
      <c r="C318" s="437"/>
      <c r="D318" s="430"/>
      <c r="E318" s="484"/>
      <c r="F318" s="423"/>
      <c r="G318" s="423"/>
      <c r="H318" s="423"/>
      <c r="I318" s="438"/>
    </row>
    <row r="319" spans="1:9" s="433" customFormat="1" ht="14.25">
      <c r="A319" s="432"/>
      <c r="B319" s="600" t="s">
        <v>2200</v>
      </c>
      <c r="C319" s="437"/>
      <c r="D319" s="430"/>
      <c r="E319" s="484"/>
      <c r="F319" s="423"/>
      <c r="G319" s="423"/>
      <c r="H319" s="423"/>
      <c r="I319" s="438"/>
    </row>
    <row r="320" spans="1:9" s="433" customFormat="1" ht="14.25">
      <c r="A320" s="432"/>
      <c r="B320" s="600" t="s">
        <v>2199</v>
      </c>
      <c r="C320" s="437"/>
      <c r="D320" s="430"/>
      <c r="E320" s="484"/>
      <c r="F320" s="423"/>
      <c r="G320" s="423"/>
      <c r="H320" s="423"/>
      <c r="I320" s="438"/>
    </row>
    <row r="321" spans="1:9" s="433" customFormat="1" ht="14.25">
      <c r="A321" s="432"/>
      <c r="B321" s="636" t="s">
        <v>2198</v>
      </c>
      <c r="C321" s="437"/>
      <c r="F321" s="423"/>
      <c r="G321" s="423"/>
      <c r="H321" s="423"/>
      <c r="I321" s="438"/>
    </row>
    <row r="322" spans="1:9" s="433" customFormat="1" ht="33" customHeight="1">
      <c r="A322" s="432"/>
      <c r="B322" s="600" t="s">
        <v>2206</v>
      </c>
      <c r="C322" s="437"/>
      <c r="F322" s="423"/>
      <c r="G322" s="423"/>
      <c r="H322" s="423"/>
      <c r="I322" s="438"/>
    </row>
    <row r="323" spans="1:9" s="433" customFormat="1" ht="14.25">
      <c r="A323" s="432"/>
      <c r="B323" s="602"/>
      <c r="C323" s="437"/>
      <c r="D323" s="430" t="s">
        <v>263</v>
      </c>
      <c r="E323" s="429">
        <v>1</v>
      </c>
      <c r="F323" s="427"/>
      <c r="G323" s="428"/>
      <c r="H323" s="427">
        <f>E323*F323</f>
        <v>0</v>
      </c>
      <c r="I323" s="438"/>
    </row>
    <row r="324" spans="1:9" s="522" customFormat="1" ht="16.5" customHeight="1">
      <c r="B324" s="442"/>
      <c r="C324" s="525"/>
      <c r="D324" s="525"/>
      <c r="E324" s="524"/>
      <c r="F324" s="485"/>
      <c r="G324" s="486"/>
      <c r="H324" s="485"/>
    </row>
    <row r="325" spans="1:9" s="433" customFormat="1" ht="18" customHeight="1">
      <c r="A325" s="432" t="s">
        <v>1728</v>
      </c>
      <c r="B325" s="481" t="s">
        <v>2203</v>
      </c>
      <c r="C325" s="437"/>
      <c r="D325" s="430"/>
      <c r="E325" s="484"/>
      <c r="F325" s="423"/>
      <c r="G325" s="423"/>
      <c r="H325" s="423"/>
      <c r="I325" s="438"/>
    </row>
    <row r="326" spans="1:9" s="433" customFormat="1" ht="14.25">
      <c r="A326" s="432"/>
      <c r="B326" s="600" t="s">
        <v>2205</v>
      </c>
      <c r="C326" s="437"/>
      <c r="D326" s="430"/>
      <c r="E326" s="484"/>
      <c r="F326" s="423"/>
      <c r="G326" s="423"/>
      <c r="H326" s="423"/>
      <c r="I326" s="438"/>
    </row>
    <row r="327" spans="1:9" s="433" customFormat="1" ht="28.5">
      <c r="A327" s="432"/>
      <c r="B327" s="600" t="s">
        <v>2201</v>
      </c>
      <c r="C327" s="437"/>
      <c r="D327" s="430"/>
      <c r="E327" s="484"/>
      <c r="F327" s="423"/>
      <c r="G327" s="423"/>
      <c r="H327" s="423"/>
      <c r="I327" s="438"/>
    </row>
    <row r="328" spans="1:9" s="433" customFormat="1" ht="14.25">
      <c r="A328" s="432"/>
      <c r="B328" s="600" t="s">
        <v>2200</v>
      </c>
      <c r="C328" s="437"/>
      <c r="D328" s="430"/>
      <c r="E328" s="484"/>
      <c r="F328" s="423"/>
      <c r="G328" s="423"/>
      <c r="H328" s="423"/>
      <c r="I328" s="438"/>
    </row>
    <row r="329" spans="1:9" s="433" customFormat="1" ht="14.25">
      <c r="A329" s="432"/>
      <c r="B329" s="600" t="s">
        <v>2199</v>
      </c>
      <c r="C329" s="437"/>
      <c r="D329" s="430"/>
      <c r="E329" s="484"/>
      <c r="F329" s="423"/>
      <c r="G329" s="423"/>
      <c r="H329" s="423"/>
      <c r="I329" s="438"/>
    </row>
    <row r="330" spans="1:9" s="433" customFormat="1" ht="14.25">
      <c r="A330" s="432"/>
      <c r="B330" s="636" t="s">
        <v>2198</v>
      </c>
      <c r="C330" s="437"/>
      <c r="F330" s="423"/>
      <c r="G330" s="423"/>
      <c r="H330" s="423"/>
      <c r="I330" s="438"/>
    </row>
    <row r="331" spans="1:9" s="433" customFormat="1" ht="31.5" customHeight="1">
      <c r="A331" s="432"/>
      <c r="B331" s="600" t="s">
        <v>2204</v>
      </c>
      <c r="C331" s="437"/>
      <c r="F331" s="423"/>
      <c r="G331" s="423"/>
      <c r="H331" s="423"/>
      <c r="I331" s="438"/>
    </row>
    <row r="332" spans="1:9" s="433" customFormat="1" ht="14.25">
      <c r="A332" s="432"/>
      <c r="B332" s="602"/>
      <c r="C332" s="437"/>
      <c r="D332" s="430" t="s">
        <v>263</v>
      </c>
      <c r="E332" s="429">
        <v>1</v>
      </c>
      <c r="F332" s="427"/>
      <c r="G332" s="428"/>
      <c r="H332" s="427">
        <f>E332*F332</f>
        <v>0</v>
      </c>
      <c r="I332" s="438"/>
    </row>
    <row r="333" spans="1:9" s="522" customFormat="1" ht="16.5" customHeight="1">
      <c r="B333" s="442"/>
      <c r="C333" s="525"/>
      <c r="D333" s="525"/>
      <c r="E333" s="524"/>
      <c r="F333" s="485"/>
      <c r="G333" s="486"/>
      <c r="H333" s="485"/>
    </row>
    <row r="334" spans="1:9" s="433" customFormat="1" ht="18" customHeight="1">
      <c r="A334" s="432" t="s">
        <v>1818</v>
      </c>
      <c r="B334" s="481" t="s">
        <v>2203</v>
      </c>
      <c r="C334" s="437"/>
      <c r="D334" s="430"/>
      <c r="E334" s="484"/>
      <c r="F334" s="423"/>
      <c r="G334" s="423"/>
      <c r="H334" s="423"/>
      <c r="I334" s="438"/>
    </row>
    <row r="335" spans="1:9" s="433" customFormat="1" ht="14.25">
      <c r="A335" s="432"/>
      <c r="B335" s="600" t="s">
        <v>2202</v>
      </c>
      <c r="C335" s="437"/>
      <c r="D335" s="430"/>
      <c r="E335" s="484"/>
      <c r="F335" s="423"/>
      <c r="G335" s="423"/>
      <c r="H335" s="423"/>
      <c r="I335" s="438"/>
    </row>
    <row r="336" spans="1:9" s="433" customFormat="1" ht="28.5">
      <c r="A336" s="432"/>
      <c r="B336" s="600" t="s">
        <v>2201</v>
      </c>
      <c r="C336" s="437"/>
      <c r="D336" s="430"/>
      <c r="E336" s="484"/>
      <c r="F336" s="423"/>
      <c r="G336" s="423"/>
      <c r="H336" s="423"/>
      <c r="I336" s="438"/>
    </row>
    <row r="337" spans="1:9" s="433" customFormat="1" ht="14.25">
      <c r="A337" s="432"/>
      <c r="B337" s="600" t="s">
        <v>2200</v>
      </c>
      <c r="C337" s="437"/>
      <c r="D337" s="430"/>
      <c r="E337" s="484"/>
      <c r="F337" s="423"/>
      <c r="G337" s="423"/>
      <c r="H337" s="423"/>
      <c r="I337" s="438"/>
    </row>
    <row r="338" spans="1:9" s="433" customFormat="1" ht="14.25">
      <c r="A338" s="432"/>
      <c r="B338" s="600" t="s">
        <v>2199</v>
      </c>
      <c r="C338" s="437"/>
      <c r="D338" s="430"/>
      <c r="E338" s="484"/>
      <c r="F338" s="423"/>
      <c r="G338" s="423"/>
      <c r="H338" s="423"/>
      <c r="I338" s="438"/>
    </row>
    <row r="339" spans="1:9" s="433" customFormat="1" ht="14.25">
      <c r="A339" s="432"/>
      <c r="B339" s="636" t="s">
        <v>2198</v>
      </c>
      <c r="C339" s="437"/>
      <c r="F339" s="423"/>
      <c r="G339" s="423"/>
      <c r="H339" s="423"/>
      <c r="I339" s="438"/>
    </row>
    <row r="340" spans="1:9" s="433" customFormat="1" ht="30.75" customHeight="1">
      <c r="A340" s="432"/>
      <c r="B340" s="600" t="s">
        <v>2197</v>
      </c>
      <c r="C340" s="437"/>
      <c r="F340" s="423"/>
      <c r="G340" s="423"/>
      <c r="H340" s="423"/>
      <c r="I340" s="438"/>
    </row>
    <row r="341" spans="1:9" s="433" customFormat="1" ht="14.25">
      <c r="A341" s="432"/>
      <c r="B341" s="602"/>
      <c r="C341" s="437"/>
      <c r="D341" s="430" t="s">
        <v>263</v>
      </c>
      <c r="E341" s="429">
        <v>1</v>
      </c>
      <c r="F341" s="427"/>
      <c r="G341" s="428"/>
      <c r="H341" s="427">
        <f>E341*F341</f>
        <v>0</v>
      </c>
      <c r="I341" s="438"/>
    </row>
    <row r="342" spans="1:9" s="522" customFormat="1" ht="16.5" customHeight="1">
      <c r="B342" s="442"/>
      <c r="C342" s="525"/>
      <c r="D342" s="525"/>
      <c r="E342" s="524"/>
      <c r="F342" s="485"/>
      <c r="G342" s="486"/>
      <c r="H342" s="485"/>
    </row>
    <row r="343" spans="1:9" s="433" customFormat="1" ht="31.5" customHeight="1">
      <c r="A343" s="432" t="s">
        <v>1814</v>
      </c>
      <c r="B343" s="481" t="s">
        <v>2196</v>
      </c>
      <c r="C343" s="532"/>
      <c r="D343" s="430"/>
      <c r="E343" s="429"/>
      <c r="F343" s="436"/>
      <c r="G343" s="436"/>
      <c r="H343" s="436"/>
      <c r="I343" s="438"/>
    </row>
    <row r="344" spans="1:9" s="433" customFormat="1" ht="14.25">
      <c r="A344" s="432"/>
      <c r="B344" s="635" t="s">
        <v>2195</v>
      </c>
      <c r="C344" s="532"/>
      <c r="D344" s="489" t="s">
        <v>263</v>
      </c>
      <c r="E344" s="429">
        <v>1</v>
      </c>
      <c r="F344" s="427"/>
      <c r="G344" s="428"/>
      <c r="H344" s="427">
        <f>E344*F344</f>
        <v>0</v>
      </c>
      <c r="I344" s="438"/>
    </row>
    <row r="345" spans="1:9" s="433" customFormat="1" ht="14.25">
      <c r="A345" s="432"/>
      <c r="B345" s="635" t="s">
        <v>2194</v>
      </c>
      <c r="C345" s="532"/>
      <c r="D345" s="489" t="s">
        <v>263</v>
      </c>
      <c r="E345" s="429">
        <v>1</v>
      </c>
      <c r="F345" s="427"/>
      <c r="G345" s="428"/>
      <c r="H345" s="427">
        <f>E345*F345</f>
        <v>0</v>
      </c>
      <c r="I345" s="438"/>
    </row>
    <row r="346" spans="1:9" s="433" customFormat="1" ht="14.25">
      <c r="A346" s="432"/>
      <c r="B346" s="635" t="s">
        <v>2193</v>
      </c>
      <c r="C346" s="532"/>
      <c r="D346" s="489" t="s">
        <v>263</v>
      </c>
      <c r="E346" s="429">
        <v>2</v>
      </c>
      <c r="F346" s="427"/>
      <c r="G346" s="428"/>
      <c r="H346" s="427">
        <f>E346*F346</f>
        <v>0</v>
      </c>
      <c r="I346" s="438"/>
    </row>
    <row r="347" spans="1:9" s="522" customFormat="1" ht="16.5" customHeight="1">
      <c r="B347" s="442"/>
      <c r="C347" s="525"/>
      <c r="D347" s="525"/>
      <c r="E347" s="524"/>
      <c r="F347" s="485"/>
      <c r="G347" s="486"/>
      <c r="H347" s="485"/>
    </row>
    <row r="348" spans="1:9" s="433" customFormat="1" ht="46.5" customHeight="1">
      <c r="A348" s="432" t="s">
        <v>1810</v>
      </c>
      <c r="B348" s="481" t="s">
        <v>2192</v>
      </c>
      <c r="C348" s="532"/>
      <c r="D348" s="430"/>
      <c r="E348" s="429"/>
      <c r="F348" s="436"/>
      <c r="G348" s="436"/>
      <c r="H348" s="436"/>
      <c r="I348" s="438"/>
    </row>
    <row r="349" spans="1:9" s="433" customFormat="1" ht="14.25">
      <c r="A349" s="432"/>
      <c r="B349" s="634" t="s">
        <v>2191</v>
      </c>
      <c r="C349" s="532"/>
      <c r="D349" s="489" t="s">
        <v>263</v>
      </c>
      <c r="E349" s="429">
        <v>2</v>
      </c>
      <c r="F349" s="427"/>
      <c r="G349" s="428"/>
      <c r="H349" s="427">
        <f>E349*F349</f>
        <v>0</v>
      </c>
      <c r="I349" s="438"/>
    </row>
    <row r="350" spans="1:9" s="433" customFormat="1" ht="14.25">
      <c r="A350" s="432"/>
      <c r="B350" s="634" t="s">
        <v>2190</v>
      </c>
      <c r="C350" s="532"/>
      <c r="D350" s="489" t="s">
        <v>263</v>
      </c>
      <c r="E350" s="429">
        <v>2</v>
      </c>
      <c r="F350" s="427"/>
      <c r="G350" s="428"/>
      <c r="H350" s="427">
        <f>E350*F350</f>
        <v>0</v>
      </c>
      <c r="I350" s="438"/>
    </row>
    <row r="351" spans="1:9" s="433" customFormat="1" ht="14.25">
      <c r="A351" s="432"/>
      <c r="B351" s="634" t="s">
        <v>2189</v>
      </c>
      <c r="C351" s="532"/>
      <c r="D351" s="489" t="s">
        <v>263</v>
      </c>
      <c r="E351" s="429">
        <v>3</v>
      </c>
      <c r="F351" s="427"/>
      <c r="G351" s="428"/>
      <c r="H351" s="427">
        <f>E351*F351</f>
        <v>0</v>
      </c>
      <c r="I351" s="438"/>
    </row>
    <row r="352" spans="1:9" s="433" customFormat="1" ht="14.25">
      <c r="A352" s="432"/>
      <c r="B352" s="634" t="s">
        <v>2188</v>
      </c>
      <c r="C352" s="532"/>
      <c r="D352" s="489" t="s">
        <v>263</v>
      </c>
      <c r="E352" s="429">
        <v>8</v>
      </c>
      <c r="F352" s="427"/>
      <c r="G352" s="428"/>
      <c r="H352" s="427">
        <f>E352*F352</f>
        <v>0</v>
      </c>
      <c r="I352" s="438"/>
    </row>
    <row r="353" spans="1:9" s="522" customFormat="1" ht="16.5" customHeight="1">
      <c r="B353" s="442"/>
      <c r="C353" s="525"/>
      <c r="D353" s="525"/>
      <c r="E353" s="524"/>
      <c r="F353" s="485"/>
      <c r="G353" s="486"/>
      <c r="H353" s="485"/>
    </row>
    <row r="354" spans="1:9" s="433" customFormat="1" ht="76.5" customHeight="1">
      <c r="A354" s="630" t="s">
        <v>1806</v>
      </c>
      <c r="B354" s="481" t="s">
        <v>2187</v>
      </c>
      <c r="C354" s="532"/>
      <c r="D354" s="430"/>
      <c r="E354" s="429"/>
      <c r="F354" s="436"/>
      <c r="G354" s="436"/>
      <c r="H354" s="436"/>
      <c r="I354" s="438"/>
    </row>
    <row r="355" spans="1:9" s="433" customFormat="1" ht="17.25" customHeight="1">
      <c r="A355" s="630"/>
      <c r="B355" s="481" t="s">
        <v>2186</v>
      </c>
      <c r="C355" s="532"/>
      <c r="D355" s="430"/>
      <c r="E355" s="429"/>
      <c r="F355" s="436"/>
      <c r="G355" s="436"/>
      <c r="H355" s="436"/>
      <c r="I355" s="438"/>
    </row>
    <row r="356" spans="1:9" s="433" customFormat="1" ht="14.25">
      <c r="A356" s="432"/>
      <c r="B356" s="600"/>
      <c r="C356" s="532"/>
      <c r="D356" s="489" t="s">
        <v>263</v>
      </c>
      <c r="E356" s="429">
        <v>1</v>
      </c>
      <c r="F356" s="427"/>
      <c r="G356" s="428"/>
      <c r="H356" s="427">
        <f>E356*F356</f>
        <v>0</v>
      </c>
      <c r="I356" s="438"/>
    </row>
    <row r="357" spans="1:9" s="438" customFormat="1" ht="14.25">
      <c r="A357" s="432"/>
      <c r="B357" s="602"/>
      <c r="C357" s="437"/>
      <c r="D357" s="430"/>
      <c r="E357" s="429"/>
      <c r="F357" s="632"/>
      <c r="G357" s="428"/>
      <c r="H357" s="632"/>
    </row>
    <row r="358" spans="1:9" s="438" customFormat="1" ht="47.25" customHeight="1">
      <c r="A358" s="443" t="s">
        <v>1802</v>
      </c>
      <c r="B358" s="442" t="s">
        <v>2185</v>
      </c>
      <c r="C358" s="434"/>
      <c r="D358" s="451"/>
      <c r="E358" s="451"/>
      <c r="F358" s="633"/>
      <c r="G358" s="633"/>
      <c r="H358" s="633"/>
    </row>
    <row r="359" spans="1:9" s="438" customFormat="1" ht="14.25">
      <c r="A359" s="443"/>
      <c r="B359" s="442"/>
      <c r="C359" s="434" t="s">
        <v>2106</v>
      </c>
      <c r="D359" s="451" t="s">
        <v>263</v>
      </c>
      <c r="E359" s="451">
        <v>1</v>
      </c>
      <c r="F359" s="427"/>
      <c r="G359" s="428"/>
      <c r="H359" s="427">
        <f>E359*F359</f>
        <v>0</v>
      </c>
      <c r="I359" s="632"/>
    </row>
    <row r="360" spans="1:9" s="522" customFormat="1" ht="16.5" customHeight="1">
      <c r="B360" s="442"/>
      <c r="C360" s="525"/>
      <c r="D360" s="525"/>
      <c r="E360" s="524"/>
      <c r="F360" s="485"/>
      <c r="G360" s="486"/>
      <c r="H360" s="485"/>
    </row>
    <row r="361" spans="1:9" ht="42.75">
      <c r="A361" s="432" t="s">
        <v>1798</v>
      </c>
      <c r="B361" s="481" t="s">
        <v>2184</v>
      </c>
      <c r="C361" s="438"/>
      <c r="D361" s="611"/>
      <c r="E361" s="610"/>
      <c r="F361" s="438"/>
      <c r="G361" s="438"/>
      <c r="H361" s="438"/>
    </row>
    <row r="362" spans="1:9" ht="14.25">
      <c r="A362" s="443"/>
      <c r="B362" s="442"/>
      <c r="C362" s="609" t="s">
        <v>2134</v>
      </c>
      <c r="D362" s="608" t="s">
        <v>263</v>
      </c>
      <c r="E362" s="451">
        <v>3</v>
      </c>
      <c r="F362" s="427"/>
      <c r="G362" s="428"/>
      <c r="H362" s="427">
        <f>E362*F362</f>
        <v>0</v>
      </c>
    </row>
    <row r="363" spans="1:9" s="438" customFormat="1" ht="14.25">
      <c r="A363" s="443"/>
      <c r="B363" s="442"/>
      <c r="C363" s="609" t="s">
        <v>2123</v>
      </c>
      <c r="D363" s="608" t="s">
        <v>263</v>
      </c>
      <c r="E363" s="451">
        <v>1</v>
      </c>
      <c r="F363" s="427"/>
      <c r="G363" s="428"/>
      <c r="H363" s="427">
        <f>E363*F363</f>
        <v>0</v>
      </c>
      <c r="I363" s="632"/>
    </row>
    <row r="364" spans="1:9" s="522" customFormat="1" ht="16.5" customHeight="1">
      <c r="B364" s="442"/>
      <c r="C364" s="525"/>
      <c r="D364" s="525"/>
      <c r="E364" s="524"/>
      <c r="F364" s="485"/>
      <c r="G364" s="486"/>
      <c r="H364" s="485"/>
    </row>
    <row r="365" spans="1:9" s="433" customFormat="1" ht="28.5">
      <c r="A365" s="630" t="s">
        <v>1795</v>
      </c>
      <c r="B365" s="631" t="s">
        <v>2183</v>
      </c>
      <c r="C365" s="532"/>
      <c r="D365" s="430"/>
      <c r="E365" s="429"/>
      <c r="F365" s="436"/>
      <c r="G365" s="436"/>
      <c r="H365" s="436"/>
      <c r="I365" s="438"/>
    </row>
    <row r="366" spans="1:9" s="433" customFormat="1" ht="14.25">
      <c r="A366" s="630"/>
      <c r="B366" s="631"/>
      <c r="C366" s="532"/>
      <c r="D366" s="489" t="s">
        <v>263</v>
      </c>
      <c r="E366" s="429">
        <v>1</v>
      </c>
      <c r="F366" s="427"/>
      <c r="G366" s="428"/>
      <c r="H366" s="427">
        <f>E366*F366</f>
        <v>0</v>
      </c>
      <c r="I366" s="438"/>
    </row>
    <row r="367" spans="1:9" s="433" customFormat="1" ht="14.25">
      <c r="A367" s="630"/>
      <c r="B367" s="631"/>
      <c r="C367" s="532"/>
      <c r="D367" s="430"/>
      <c r="E367" s="429"/>
      <c r="F367" s="436"/>
      <c r="G367" s="436"/>
      <c r="H367" s="436"/>
      <c r="I367" s="438"/>
    </row>
    <row r="368" spans="1:9" s="433" customFormat="1" ht="28.5">
      <c r="A368" s="630" t="s">
        <v>1964</v>
      </c>
      <c r="B368" s="481" t="s">
        <v>2182</v>
      </c>
      <c r="C368" s="532"/>
      <c r="D368" s="430"/>
      <c r="E368" s="429"/>
      <c r="F368" s="436"/>
      <c r="G368" s="436"/>
      <c r="H368" s="436"/>
      <c r="I368" s="438"/>
    </row>
    <row r="369" spans="1:9" s="433" customFormat="1" ht="14.25">
      <c r="A369" s="630"/>
      <c r="B369" s="631"/>
      <c r="C369" s="532"/>
      <c r="D369" s="489" t="s">
        <v>263</v>
      </c>
      <c r="E369" s="429">
        <v>1</v>
      </c>
      <c r="F369" s="427"/>
      <c r="G369" s="428"/>
      <c r="H369" s="427">
        <f>E369*F369</f>
        <v>0</v>
      </c>
      <c r="I369" s="438"/>
    </row>
    <row r="370" spans="1:9" s="433" customFormat="1" ht="14.25">
      <c r="A370" s="630"/>
      <c r="B370" s="631"/>
      <c r="C370" s="532"/>
      <c r="D370" s="430"/>
      <c r="E370" s="429"/>
      <c r="F370" s="436"/>
      <c r="G370" s="436"/>
      <c r="H370" s="436"/>
      <c r="I370" s="438"/>
    </row>
    <row r="371" spans="1:9" s="433" customFormat="1" ht="60" customHeight="1">
      <c r="A371" s="630" t="s">
        <v>2181</v>
      </c>
      <c r="B371" s="631" t="s">
        <v>2180</v>
      </c>
      <c r="C371" s="532"/>
      <c r="D371" s="430"/>
      <c r="E371" s="429"/>
      <c r="F371" s="436"/>
      <c r="G371" s="436"/>
      <c r="H371" s="436"/>
      <c r="I371" s="438"/>
    </row>
    <row r="372" spans="1:9" s="433" customFormat="1" ht="14.25">
      <c r="A372" s="432"/>
      <c r="B372" s="600"/>
      <c r="C372" s="532"/>
      <c r="D372" s="489" t="s">
        <v>263</v>
      </c>
      <c r="E372" s="429">
        <v>2</v>
      </c>
      <c r="F372" s="427"/>
      <c r="G372" s="428"/>
      <c r="H372" s="427">
        <f>E372*F372</f>
        <v>0</v>
      </c>
      <c r="I372" s="438"/>
    </row>
    <row r="373" spans="1:9" s="522" customFormat="1" ht="16.5" customHeight="1">
      <c r="B373" s="442"/>
      <c r="C373" s="525"/>
      <c r="D373" s="525"/>
      <c r="E373" s="524"/>
      <c r="F373" s="485"/>
      <c r="G373" s="486"/>
      <c r="H373" s="485"/>
    </row>
    <row r="374" spans="1:9" s="433" customFormat="1" ht="48.75" customHeight="1">
      <c r="A374" s="630" t="s">
        <v>2179</v>
      </c>
      <c r="B374" s="481" t="s">
        <v>2178</v>
      </c>
      <c r="C374" s="437"/>
      <c r="D374" s="430"/>
      <c r="E374" s="429"/>
      <c r="F374" s="484"/>
      <c r="G374" s="484"/>
      <c r="H374" s="484"/>
    </row>
    <row r="375" spans="1:9" s="433" customFormat="1" ht="33" customHeight="1">
      <c r="A375" s="630"/>
      <c r="B375" s="600" t="s">
        <v>2177</v>
      </c>
      <c r="C375" s="437"/>
      <c r="D375" s="430"/>
      <c r="E375" s="429"/>
      <c r="F375" s="484"/>
      <c r="G375" s="484"/>
      <c r="H375" s="484"/>
    </row>
    <row r="376" spans="1:9" ht="22.5" customHeight="1">
      <c r="B376" s="600" t="s">
        <v>2176</v>
      </c>
      <c r="D376" s="430" t="s">
        <v>263</v>
      </c>
      <c r="E376" s="429">
        <v>1</v>
      </c>
      <c r="F376" s="427"/>
      <c r="G376" s="428"/>
      <c r="H376" s="427">
        <f>E376*F376</f>
        <v>0</v>
      </c>
    </row>
    <row r="377" spans="1:9" ht="29.25" customHeight="1">
      <c r="B377" s="600" t="s">
        <v>2175</v>
      </c>
      <c r="D377" s="430" t="s">
        <v>263</v>
      </c>
      <c r="E377" s="429">
        <v>1</v>
      </c>
      <c r="F377" s="427"/>
      <c r="G377" s="428"/>
      <c r="H377" s="427">
        <f>E377*F377</f>
        <v>0</v>
      </c>
    </row>
    <row r="378" spans="1:9" ht="14.25">
      <c r="A378" s="432"/>
      <c r="B378" s="602"/>
      <c r="C378" s="437"/>
      <c r="D378" s="430"/>
      <c r="E378" s="429"/>
    </row>
    <row r="379" spans="1:9" ht="14.25">
      <c r="A379" s="443" t="s">
        <v>2174</v>
      </c>
      <c r="B379" s="442" t="s">
        <v>2173</v>
      </c>
      <c r="C379" s="629"/>
      <c r="D379" s="624"/>
      <c r="E379" s="623"/>
    </row>
    <row r="380" spans="1:9" ht="28.5">
      <c r="A380" s="445"/>
      <c r="B380" s="600" t="s">
        <v>2172</v>
      </c>
      <c r="C380" s="629"/>
    </row>
    <row r="381" spans="1:9" s="433" customFormat="1" ht="14.25">
      <c r="A381" s="432"/>
      <c r="B381" s="600"/>
      <c r="C381" s="532"/>
      <c r="D381" s="624" t="s">
        <v>263</v>
      </c>
      <c r="E381" s="623">
        <v>1</v>
      </c>
      <c r="F381" s="427"/>
      <c r="G381" s="428"/>
      <c r="H381" s="427">
        <f>E381*F381</f>
        <v>0</v>
      </c>
      <c r="I381" s="438"/>
    </row>
    <row r="382" spans="1:9" s="433" customFormat="1" ht="14.25">
      <c r="A382" s="432"/>
      <c r="B382" s="600"/>
      <c r="C382" s="532"/>
      <c r="D382" s="430"/>
      <c r="E382" s="429"/>
      <c r="F382" s="436"/>
      <c r="G382" s="436"/>
      <c r="H382" s="436"/>
      <c r="I382" s="438"/>
    </row>
    <row r="383" spans="1:9" ht="28.5">
      <c r="A383" s="443" t="s">
        <v>2171</v>
      </c>
      <c r="B383" s="442" t="s">
        <v>2170</v>
      </c>
      <c r="D383" s="624"/>
      <c r="E383" s="623"/>
    </row>
    <row r="384" spans="1:9" ht="51">
      <c r="A384" s="627"/>
      <c r="B384" s="628" t="s">
        <v>2169</v>
      </c>
      <c r="D384" s="624"/>
      <c r="E384" s="623"/>
    </row>
    <row r="385" spans="1:9" ht="38.25">
      <c r="A385" s="627"/>
      <c r="B385" s="628" t="s">
        <v>2168</v>
      </c>
      <c r="D385" s="624"/>
      <c r="E385" s="623"/>
    </row>
    <row r="386" spans="1:9" ht="14.25">
      <c r="A386" s="627"/>
      <c r="B386" s="442"/>
      <c r="C386" s="625" t="s">
        <v>2167</v>
      </c>
      <c r="D386" s="624" t="s">
        <v>1058</v>
      </c>
      <c r="E386" s="623">
        <v>10</v>
      </c>
      <c r="F386" s="427"/>
      <c r="G386" s="428"/>
      <c r="H386" s="427">
        <f>E386*F386</f>
        <v>0</v>
      </c>
    </row>
    <row r="387" spans="1:9" ht="14.25">
      <c r="A387" s="627"/>
      <c r="B387" s="442"/>
      <c r="C387" s="625" t="s">
        <v>2166</v>
      </c>
      <c r="D387" s="624" t="s">
        <v>1058</v>
      </c>
      <c r="E387" s="623">
        <v>10</v>
      </c>
      <c r="F387" s="427"/>
      <c r="G387" s="428"/>
      <c r="H387" s="427">
        <f>E387*F387</f>
        <v>0</v>
      </c>
    </row>
    <row r="388" spans="1:9" ht="14.25">
      <c r="A388" s="627"/>
      <c r="B388" s="442"/>
      <c r="C388" s="625" t="s">
        <v>2159</v>
      </c>
      <c r="D388" s="624" t="s">
        <v>1058</v>
      </c>
      <c r="E388" s="623">
        <v>10</v>
      </c>
      <c r="F388" s="427"/>
      <c r="G388" s="428"/>
      <c r="H388" s="427">
        <f>E388*F388</f>
        <v>0</v>
      </c>
    </row>
    <row r="389" spans="1:9" ht="14.25">
      <c r="A389" s="627"/>
      <c r="B389" s="546"/>
      <c r="C389" s="625" t="s">
        <v>2158</v>
      </c>
      <c r="D389" s="624" t="s">
        <v>1058</v>
      </c>
      <c r="E389" s="623">
        <v>25</v>
      </c>
      <c r="F389" s="427"/>
      <c r="G389" s="428"/>
      <c r="H389" s="427">
        <f>E389*F389</f>
        <v>0</v>
      </c>
    </row>
    <row r="390" spans="1:9" ht="14.25">
      <c r="A390" s="627"/>
      <c r="B390" s="546"/>
      <c r="C390" s="625" t="s">
        <v>2156</v>
      </c>
      <c r="D390" s="624" t="s">
        <v>1058</v>
      </c>
      <c r="E390" s="623">
        <v>1</v>
      </c>
      <c r="F390" s="427"/>
      <c r="G390" s="428"/>
      <c r="H390" s="427">
        <f>E390*F390</f>
        <v>0</v>
      </c>
    </row>
    <row r="391" spans="1:9" ht="14.25">
      <c r="A391" s="627"/>
      <c r="B391" s="546"/>
      <c r="C391" s="625"/>
      <c r="D391" s="624"/>
      <c r="E391" s="623"/>
    </row>
    <row r="392" spans="1:9" ht="88.5" customHeight="1">
      <c r="A392" s="443" t="s">
        <v>2165</v>
      </c>
      <c r="B392" s="442" t="s">
        <v>2164</v>
      </c>
      <c r="C392" s="484"/>
      <c r="D392" s="430"/>
      <c r="E392" s="429"/>
    </row>
    <row r="393" spans="1:9" ht="28.5">
      <c r="A393" s="443"/>
      <c r="B393" s="442" t="s">
        <v>2163</v>
      </c>
      <c r="C393" s="484"/>
      <c r="D393" s="430"/>
      <c r="E393" s="429"/>
    </row>
    <row r="394" spans="1:9" ht="14.25">
      <c r="A394" s="443"/>
      <c r="B394" s="626" t="s">
        <v>2162</v>
      </c>
      <c r="C394" s="625" t="s">
        <v>2159</v>
      </c>
      <c r="D394" s="624" t="s">
        <v>1058</v>
      </c>
      <c r="E394" s="623">
        <v>10</v>
      </c>
      <c r="F394" s="427"/>
      <c r="G394" s="428"/>
      <c r="H394" s="427">
        <f>E394*F394</f>
        <v>0</v>
      </c>
    </row>
    <row r="395" spans="1:9" ht="14.25">
      <c r="A395" s="443"/>
      <c r="B395" s="626" t="s">
        <v>2161</v>
      </c>
      <c r="C395" s="625" t="s">
        <v>2159</v>
      </c>
      <c r="D395" s="624" t="s">
        <v>1058</v>
      </c>
      <c r="E395" s="623">
        <v>10</v>
      </c>
      <c r="F395" s="427"/>
      <c r="G395" s="428"/>
      <c r="H395" s="427">
        <f>E395*F395</f>
        <v>0</v>
      </c>
    </row>
    <row r="396" spans="1:9" ht="14.25">
      <c r="A396" s="443"/>
      <c r="B396" s="626" t="s">
        <v>2160</v>
      </c>
      <c r="C396" s="625" t="s">
        <v>2159</v>
      </c>
      <c r="D396" s="624" t="s">
        <v>1058</v>
      </c>
      <c r="E396" s="623">
        <v>10</v>
      </c>
      <c r="F396" s="427"/>
      <c r="G396" s="428"/>
      <c r="H396" s="427">
        <f>E396*F396</f>
        <v>0</v>
      </c>
    </row>
    <row r="397" spans="1:9" ht="14.25">
      <c r="A397" s="443"/>
      <c r="B397" s="626" t="s">
        <v>1858</v>
      </c>
      <c r="C397" s="625" t="s">
        <v>2158</v>
      </c>
      <c r="D397" s="624" t="s">
        <v>1058</v>
      </c>
      <c r="E397" s="623">
        <v>25</v>
      </c>
      <c r="F397" s="427"/>
      <c r="G397" s="428"/>
      <c r="H397" s="427">
        <f>E397*F397</f>
        <v>0</v>
      </c>
    </row>
    <row r="398" spans="1:9" s="433" customFormat="1" ht="14.25">
      <c r="A398" s="432"/>
      <c r="B398" s="626" t="s">
        <v>2157</v>
      </c>
      <c r="C398" s="625" t="s">
        <v>2156</v>
      </c>
      <c r="D398" s="624" t="s">
        <v>1058</v>
      </c>
      <c r="E398" s="623">
        <v>1</v>
      </c>
      <c r="F398" s="427"/>
      <c r="G398" s="428"/>
      <c r="H398" s="427">
        <f>E398*F398</f>
        <v>0</v>
      </c>
      <c r="I398" s="438"/>
    </row>
    <row r="399" spans="1:9" s="433" customFormat="1" ht="14.25">
      <c r="A399" s="432"/>
      <c r="B399" s="600"/>
      <c r="C399" s="532"/>
      <c r="D399" s="430"/>
      <c r="E399" s="429"/>
      <c r="F399" s="436"/>
      <c r="G399" s="436"/>
      <c r="H399" s="436"/>
      <c r="I399" s="438"/>
    </row>
    <row r="400" spans="1:9" s="438" customFormat="1" ht="36.75" customHeight="1">
      <c r="A400" s="432" t="s">
        <v>2155</v>
      </c>
      <c r="B400" s="481" t="s">
        <v>2154</v>
      </c>
      <c r="C400" s="437"/>
      <c r="D400" s="430"/>
      <c r="E400" s="429"/>
      <c r="F400" s="484"/>
      <c r="G400" s="484"/>
      <c r="H400" s="484"/>
    </row>
    <row r="401" spans="1:11" ht="36" customHeight="1">
      <c r="A401" s="522"/>
      <c r="B401" s="600" t="s">
        <v>2153</v>
      </c>
      <c r="C401" s="525"/>
      <c r="D401" s="525"/>
      <c r="E401" s="524"/>
      <c r="F401" s="523"/>
      <c r="G401" s="523"/>
      <c r="H401" s="523"/>
    </row>
    <row r="402" spans="1:11" ht="15">
      <c r="A402" s="522"/>
      <c r="B402" s="603"/>
      <c r="C402" s="525"/>
      <c r="D402" s="430" t="s">
        <v>263</v>
      </c>
      <c r="E402" s="429">
        <v>1</v>
      </c>
      <c r="F402" s="427"/>
      <c r="G402" s="428"/>
      <c r="H402" s="427">
        <f>E402*F402</f>
        <v>0</v>
      </c>
    </row>
    <row r="403" spans="1:11" s="522" customFormat="1" ht="16.5" customHeight="1">
      <c r="B403" s="442"/>
      <c r="C403" s="525"/>
      <c r="D403" s="525"/>
      <c r="E403" s="524"/>
      <c r="F403" s="485"/>
      <c r="G403" s="486"/>
      <c r="H403" s="485"/>
    </row>
    <row r="404" spans="1:11" s="522" customFormat="1" ht="36.75" customHeight="1">
      <c r="B404" s="601" t="s">
        <v>2152</v>
      </c>
      <c r="C404" s="525"/>
      <c r="D404" s="525"/>
      <c r="E404" s="524"/>
      <c r="F404" s="485"/>
      <c r="G404" s="486"/>
      <c r="H404" s="485"/>
    </row>
    <row r="405" spans="1:11" s="522" customFormat="1" ht="16.5" customHeight="1">
      <c r="B405" s="601" t="s">
        <v>2151</v>
      </c>
      <c r="C405" s="525"/>
      <c r="D405" s="525"/>
      <c r="E405" s="524"/>
      <c r="F405" s="485"/>
      <c r="G405" s="486"/>
      <c r="H405" s="485"/>
    </row>
    <row r="406" spans="1:11" s="522" customFormat="1" ht="16.5" customHeight="1">
      <c r="B406" s="442"/>
      <c r="C406" s="525"/>
      <c r="D406" s="525"/>
      <c r="E406" s="524"/>
      <c r="F406" s="485"/>
      <c r="G406" s="486"/>
      <c r="H406" s="485"/>
    </row>
    <row r="407" spans="1:11" ht="149.25" customHeight="1">
      <c r="A407" s="432" t="s">
        <v>1705</v>
      </c>
      <c r="B407" s="622" t="s">
        <v>2150</v>
      </c>
      <c r="C407" s="619"/>
      <c r="D407" s="618"/>
      <c r="E407" s="617"/>
      <c r="F407" s="619"/>
      <c r="G407" s="619"/>
      <c r="H407" s="619"/>
    </row>
    <row r="408" spans="1:11" ht="17.25" customHeight="1">
      <c r="A408" s="621"/>
      <c r="B408" s="620"/>
      <c r="C408" s="619" t="s">
        <v>1726</v>
      </c>
      <c r="D408" s="618" t="s">
        <v>263</v>
      </c>
      <c r="E408" s="617">
        <v>2</v>
      </c>
      <c r="F408" s="427"/>
      <c r="G408" s="428"/>
      <c r="H408" s="427">
        <f>E408*F408</f>
        <v>0</v>
      </c>
    </row>
    <row r="409" spans="1:11" ht="15">
      <c r="A409" s="522"/>
      <c r="B409" s="603"/>
      <c r="C409" s="525"/>
      <c r="D409" s="525"/>
      <c r="E409" s="524"/>
      <c r="F409" s="523"/>
      <c r="G409" s="523"/>
      <c r="H409" s="523"/>
    </row>
    <row r="410" spans="1:11" ht="79.5" customHeight="1">
      <c r="A410" s="432" t="s">
        <v>1703</v>
      </c>
      <c r="B410" s="603" t="s">
        <v>2149</v>
      </c>
      <c r="C410" s="609"/>
      <c r="D410" s="452"/>
      <c r="E410" s="452"/>
      <c r="F410" s="548"/>
      <c r="G410" s="616"/>
      <c r="H410" s="616"/>
    </row>
    <row r="411" spans="1:11" s="613" customFormat="1" ht="33" customHeight="1">
      <c r="A411" s="432"/>
      <c r="B411" s="522" t="s">
        <v>2148</v>
      </c>
      <c r="C411" s="549"/>
      <c r="D411" s="539"/>
      <c r="E411" s="615"/>
      <c r="F411" s="614"/>
      <c r="G411" s="614"/>
      <c r="H411" s="614"/>
      <c r="I411" s="614"/>
      <c r="J411" s="614"/>
      <c r="K411" s="614"/>
    </row>
    <row r="412" spans="1:11" s="613" customFormat="1" ht="16.5" customHeight="1">
      <c r="A412" s="432"/>
      <c r="B412" s="442" t="s">
        <v>2147</v>
      </c>
      <c r="D412" s="539" t="s">
        <v>128</v>
      </c>
      <c r="E412" s="524">
        <v>1</v>
      </c>
      <c r="F412" s="427"/>
      <c r="G412" s="428"/>
      <c r="H412" s="427">
        <f>E412*F412</f>
        <v>0</v>
      </c>
      <c r="I412" s="614"/>
      <c r="J412" s="614"/>
      <c r="K412" s="614"/>
    </row>
    <row r="413" spans="1:11" s="522" customFormat="1" ht="16.5" customHeight="1">
      <c r="B413" s="442"/>
      <c r="C413" s="525"/>
      <c r="D413" s="525"/>
      <c r="E413" s="524"/>
      <c r="F413" s="485"/>
      <c r="G413" s="486"/>
      <c r="H413" s="485"/>
    </row>
    <row r="414" spans="1:11" ht="45.75" customHeight="1">
      <c r="A414" s="432" t="s">
        <v>1700</v>
      </c>
      <c r="B414" s="442" t="s">
        <v>2146</v>
      </c>
      <c r="C414" s="484"/>
      <c r="D414" s="489"/>
      <c r="E414" s="429"/>
      <c r="F414" s="484"/>
      <c r="G414" s="484"/>
      <c r="H414" s="484"/>
    </row>
    <row r="415" spans="1:11" ht="15">
      <c r="A415" s="432"/>
      <c r="B415" s="612"/>
      <c r="C415" s="484"/>
      <c r="D415" s="489" t="s">
        <v>209</v>
      </c>
      <c r="E415" s="429">
        <v>10</v>
      </c>
      <c r="F415" s="427"/>
      <c r="G415" s="428"/>
      <c r="H415" s="427">
        <f>E415*F415</f>
        <v>0</v>
      </c>
    </row>
    <row r="416" spans="1:11" ht="15">
      <c r="A416" s="443"/>
      <c r="B416" s="612"/>
      <c r="C416" s="490"/>
      <c r="D416" s="489"/>
      <c r="E416" s="429"/>
    </row>
    <row r="417" spans="1:8" ht="48.75" customHeight="1">
      <c r="A417" s="432" t="s">
        <v>1697</v>
      </c>
      <c r="B417" s="481" t="s">
        <v>2145</v>
      </c>
      <c r="C417" s="438"/>
      <c r="D417" s="611"/>
      <c r="E417" s="610"/>
      <c r="F417" s="438"/>
      <c r="G417" s="438"/>
      <c r="H417" s="438"/>
    </row>
    <row r="418" spans="1:8" ht="14.25">
      <c r="A418" s="443"/>
      <c r="B418" s="442"/>
      <c r="C418" s="609" t="s">
        <v>2134</v>
      </c>
      <c r="D418" s="608" t="s">
        <v>263</v>
      </c>
      <c r="E418" s="451">
        <v>2</v>
      </c>
      <c r="F418" s="427"/>
      <c r="G418" s="428"/>
      <c r="H418" s="427">
        <f>E418*F418</f>
        <v>0</v>
      </c>
    </row>
    <row r="419" spans="1:8" s="522" customFormat="1" ht="16.5" customHeight="1">
      <c r="B419" s="442"/>
      <c r="C419" s="525"/>
      <c r="D419" s="525"/>
      <c r="E419" s="524"/>
      <c r="F419" s="485"/>
      <c r="G419" s="486"/>
      <c r="H419" s="485"/>
    </row>
    <row r="420" spans="1:8" s="438" customFormat="1" ht="28.5">
      <c r="A420" s="432" t="s">
        <v>1694</v>
      </c>
      <c r="B420" s="481" t="s">
        <v>2143</v>
      </c>
      <c r="C420" s="437"/>
      <c r="D420" s="430"/>
      <c r="E420" s="429"/>
      <c r="F420" s="484"/>
      <c r="G420" s="484"/>
      <c r="H420" s="484"/>
    </row>
    <row r="421" spans="1:8" s="438" customFormat="1" ht="17.25" customHeight="1">
      <c r="A421" s="432"/>
      <c r="B421" s="481" t="s">
        <v>2142</v>
      </c>
      <c r="C421" s="437"/>
      <c r="D421" s="430"/>
      <c r="E421" s="429"/>
      <c r="F421" s="484"/>
      <c r="G421" s="484"/>
      <c r="H421" s="484"/>
    </row>
    <row r="422" spans="1:8" s="438" customFormat="1" ht="14.25">
      <c r="A422" s="432"/>
      <c r="B422" s="602"/>
      <c r="C422" s="437" t="s">
        <v>2123</v>
      </c>
      <c r="D422" s="430" t="s">
        <v>263</v>
      </c>
      <c r="E422" s="429">
        <v>1</v>
      </c>
      <c r="F422" s="427"/>
      <c r="G422" s="428"/>
      <c r="H422" s="427">
        <f>E422*F422</f>
        <v>0</v>
      </c>
    </row>
    <row r="423" spans="1:8" s="438" customFormat="1" ht="14.25">
      <c r="A423" s="432"/>
      <c r="B423" s="602"/>
      <c r="C423" s="437" t="s">
        <v>2119</v>
      </c>
      <c r="D423" s="430" t="s">
        <v>263</v>
      </c>
      <c r="E423" s="429">
        <v>2</v>
      </c>
      <c r="F423" s="427"/>
      <c r="G423" s="428"/>
      <c r="H423" s="427">
        <f>E423*F423</f>
        <v>0</v>
      </c>
    </row>
    <row r="424" spans="1:8" s="522" customFormat="1" ht="16.5" customHeight="1">
      <c r="B424" s="442"/>
      <c r="C424" s="525"/>
      <c r="D424" s="525"/>
      <c r="E424" s="524"/>
      <c r="F424" s="485"/>
      <c r="G424" s="486"/>
      <c r="H424" s="485"/>
    </row>
    <row r="425" spans="1:8" s="438" customFormat="1" ht="48" customHeight="1">
      <c r="A425" s="432" t="s">
        <v>1692</v>
      </c>
      <c r="B425" s="481" t="s">
        <v>2131</v>
      </c>
      <c r="C425" s="437"/>
      <c r="D425" s="430"/>
      <c r="E425" s="429"/>
      <c r="F425" s="484"/>
      <c r="G425" s="484"/>
      <c r="H425" s="484"/>
    </row>
    <row r="426" spans="1:8" s="438" customFormat="1" ht="28.5">
      <c r="A426" s="432"/>
      <c r="B426" s="481" t="s">
        <v>2130</v>
      </c>
    </row>
    <row r="427" spans="1:8" s="522" customFormat="1" ht="15">
      <c r="C427" s="437" t="s">
        <v>2129</v>
      </c>
      <c r="D427" s="430" t="s">
        <v>263</v>
      </c>
      <c r="E427" s="429">
        <v>2</v>
      </c>
      <c r="F427" s="427"/>
      <c r="G427" s="428"/>
      <c r="H427" s="427">
        <f>E427*F427</f>
        <v>0</v>
      </c>
    </row>
    <row r="428" spans="1:8" s="522" customFormat="1" ht="16.5" customHeight="1">
      <c r="B428" s="442"/>
      <c r="C428" s="525"/>
      <c r="D428" s="525"/>
      <c r="E428" s="524"/>
      <c r="F428" s="485"/>
      <c r="G428" s="486"/>
      <c r="H428" s="485"/>
    </row>
    <row r="429" spans="1:8" ht="18.75" customHeight="1">
      <c r="A429" s="522"/>
      <c r="B429" s="601" t="s">
        <v>2144</v>
      </c>
      <c r="C429" s="525"/>
      <c r="D429" s="525"/>
      <c r="E429" s="524"/>
      <c r="F429" s="523"/>
      <c r="G429" s="523"/>
      <c r="H429" s="523"/>
    </row>
    <row r="430" spans="1:8" s="522" customFormat="1" ht="16.5" customHeight="1">
      <c r="B430" s="442"/>
      <c r="C430" s="525"/>
      <c r="D430" s="525"/>
      <c r="E430" s="524"/>
      <c r="F430" s="485"/>
      <c r="G430" s="486"/>
      <c r="H430" s="485"/>
    </row>
    <row r="431" spans="1:8" s="438" customFormat="1" ht="28.5">
      <c r="A431" s="432" t="s">
        <v>1705</v>
      </c>
      <c r="B431" s="481" t="s">
        <v>2143</v>
      </c>
      <c r="C431" s="437"/>
      <c r="D431" s="430"/>
      <c r="E431" s="429"/>
      <c r="F431" s="484"/>
      <c r="G431" s="484"/>
      <c r="H431" s="484"/>
    </row>
    <row r="432" spans="1:8" s="438" customFormat="1" ht="17.25" customHeight="1">
      <c r="A432" s="432"/>
      <c r="B432" s="481" t="s">
        <v>2142</v>
      </c>
      <c r="C432" s="437"/>
      <c r="D432" s="430"/>
      <c r="E432" s="429"/>
      <c r="F432" s="484"/>
      <c r="G432" s="484"/>
      <c r="H432" s="484"/>
    </row>
    <row r="433" spans="1:13" s="438" customFormat="1" ht="14.25">
      <c r="A433" s="432"/>
      <c r="B433" s="602"/>
      <c r="C433" s="437" t="s">
        <v>2121</v>
      </c>
      <c r="D433" s="430" t="s">
        <v>263</v>
      </c>
      <c r="E433" s="429">
        <v>12</v>
      </c>
      <c r="F433" s="427"/>
      <c r="G433" s="428"/>
      <c r="H433" s="427">
        <f>E433*F433</f>
        <v>0</v>
      </c>
    </row>
    <row r="434" spans="1:13" s="438" customFormat="1" ht="14.25">
      <c r="A434" s="432"/>
      <c r="B434" s="602"/>
      <c r="C434" s="437"/>
      <c r="D434" s="430"/>
      <c r="E434" s="429"/>
      <c r="F434" s="485"/>
      <c r="G434" s="486"/>
      <c r="H434" s="485"/>
    </row>
    <row r="435" spans="1:13" s="504" customFormat="1" ht="94.5" customHeight="1">
      <c r="A435" s="510" t="s">
        <v>1703</v>
      </c>
      <c r="B435" s="507" t="s">
        <v>2141</v>
      </c>
      <c r="C435" s="519"/>
      <c r="D435" s="511"/>
      <c r="E435" s="505"/>
      <c r="F435" s="509"/>
      <c r="G435" s="509"/>
      <c r="H435" s="517"/>
      <c r="M435" s="505"/>
    </row>
    <row r="436" spans="1:13" ht="48" customHeight="1">
      <c r="B436" s="507" t="s">
        <v>2140</v>
      </c>
    </row>
    <row r="437" spans="1:13" ht="15" customHeight="1">
      <c r="B437" s="507"/>
      <c r="D437" s="511" t="s">
        <v>263</v>
      </c>
      <c r="E437" s="505">
        <v>3</v>
      </c>
      <c r="F437" s="488"/>
      <c r="G437" s="486"/>
      <c r="H437" s="488">
        <f>E437*F437</f>
        <v>0</v>
      </c>
    </row>
    <row r="439" spans="1:13" s="504" customFormat="1" ht="132.75" customHeight="1">
      <c r="A439" s="443" t="s">
        <v>1700</v>
      </c>
      <c r="B439" s="507" t="s">
        <v>2139</v>
      </c>
      <c r="C439" s="519"/>
      <c r="D439" s="511"/>
      <c r="E439" s="505"/>
      <c r="F439" s="509"/>
      <c r="G439" s="509"/>
      <c r="H439" s="517"/>
      <c r="M439" s="505"/>
    </row>
    <row r="440" spans="1:13" s="504" customFormat="1" ht="47.25" customHeight="1">
      <c r="A440" s="443"/>
      <c r="B440" s="507" t="s">
        <v>2138</v>
      </c>
      <c r="C440" s="519"/>
      <c r="D440" s="511"/>
      <c r="E440" s="505"/>
      <c r="F440" s="509"/>
      <c r="G440" s="509"/>
      <c r="H440" s="517"/>
      <c r="M440" s="505"/>
    </row>
    <row r="441" spans="1:13" s="438" customFormat="1" ht="14.25">
      <c r="A441" s="432"/>
      <c r="B441" s="602"/>
      <c r="C441" s="437"/>
      <c r="D441" s="430" t="s">
        <v>263</v>
      </c>
      <c r="E441" s="429">
        <v>3</v>
      </c>
      <c r="F441" s="427"/>
      <c r="G441" s="428"/>
      <c r="H441" s="427">
        <f>E441*F441</f>
        <v>0</v>
      </c>
    </row>
    <row r="442" spans="1:13" s="438" customFormat="1" ht="14.25">
      <c r="A442" s="432"/>
      <c r="B442" s="602"/>
      <c r="C442" s="437"/>
      <c r="D442" s="430"/>
      <c r="E442" s="429"/>
      <c r="F442" s="484"/>
      <c r="G442" s="484"/>
      <c r="H442" s="484"/>
    </row>
    <row r="443" spans="1:13" s="504" customFormat="1" ht="48" customHeight="1">
      <c r="A443" s="510" t="s">
        <v>1697</v>
      </c>
      <c r="B443" s="507" t="s">
        <v>2137</v>
      </c>
      <c r="C443" s="519"/>
      <c r="D443" s="511"/>
      <c r="E443" s="505"/>
      <c r="F443" s="509"/>
      <c r="G443" s="509"/>
      <c r="H443" s="517"/>
      <c r="M443" s="505"/>
    </row>
    <row r="444" spans="1:13" ht="48" customHeight="1">
      <c r="B444" s="507" t="s">
        <v>2136</v>
      </c>
    </row>
    <row r="445" spans="1:13" ht="15" customHeight="1">
      <c r="B445" s="507"/>
      <c r="D445" s="511" t="s">
        <v>263</v>
      </c>
      <c r="E445" s="505">
        <v>3</v>
      </c>
      <c r="F445" s="488"/>
      <c r="G445" s="486"/>
      <c r="H445" s="488">
        <f>E445*F445</f>
        <v>0</v>
      </c>
    </row>
    <row r="446" spans="1:13" s="438" customFormat="1" ht="14.25">
      <c r="A446" s="432"/>
      <c r="B446" s="602"/>
      <c r="C446" s="437"/>
      <c r="D446" s="430"/>
      <c r="E446" s="429"/>
      <c r="F446" s="484"/>
      <c r="G446" s="484"/>
      <c r="H446" s="484"/>
    </row>
    <row r="447" spans="1:13" s="522" customFormat="1" ht="32.25" customHeight="1">
      <c r="A447" s="432" t="s">
        <v>1694</v>
      </c>
      <c r="B447" s="442" t="s">
        <v>2135</v>
      </c>
    </row>
    <row r="448" spans="1:13" s="522" customFormat="1" ht="15">
      <c r="B448" s="442"/>
      <c r="C448" s="525" t="s">
        <v>2134</v>
      </c>
      <c r="D448" s="430" t="s">
        <v>263</v>
      </c>
      <c r="E448" s="524">
        <v>3</v>
      </c>
      <c r="F448" s="427"/>
      <c r="G448" s="428"/>
      <c r="H448" s="427">
        <f>E448*F448</f>
        <v>0</v>
      </c>
    </row>
    <row r="449" spans="1:8" s="438" customFormat="1" ht="14.25">
      <c r="A449" s="432"/>
      <c r="B449" s="442"/>
      <c r="C449" s="437"/>
      <c r="D449" s="430"/>
      <c r="E449" s="429"/>
      <c r="F449" s="532"/>
      <c r="G449" s="484"/>
      <c r="H449" s="532"/>
    </row>
    <row r="450" spans="1:8" ht="45" customHeight="1">
      <c r="A450" s="432" t="s">
        <v>1692</v>
      </c>
      <c r="B450" s="442" t="s">
        <v>2133</v>
      </c>
      <c r="C450" s="605"/>
      <c r="D450" s="607"/>
    </row>
    <row r="451" spans="1:8" ht="14.25">
      <c r="A451" s="607"/>
      <c r="B451" s="442"/>
      <c r="C451" s="605"/>
      <c r="D451" s="452" t="s">
        <v>263</v>
      </c>
      <c r="E451" s="451">
        <v>6</v>
      </c>
      <c r="F451" s="427"/>
      <c r="G451" s="428"/>
      <c r="H451" s="427">
        <f>E451*F451</f>
        <v>0</v>
      </c>
    </row>
    <row r="452" spans="1:8" ht="14.25">
      <c r="B452" s="442"/>
      <c r="C452" s="605"/>
      <c r="D452" s="452"/>
      <c r="E452" s="451"/>
      <c r="F452" s="485"/>
      <c r="G452" s="486"/>
      <c r="H452" s="485"/>
    </row>
    <row r="453" spans="1:8" ht="44.25" customHeight="1">
      <c r="A453" s="432" t="s">
        <v>1689</v>
      </c>
      <c r="B453" s="442" t="s">
        <v>2132</v>
      </c>
      <c r="C453" s="605"/>
      <c r="D453" s="607"/>
    </row>
    <row r="454" spans="1:8">
      <c r="A454" s="607"/>
      <c r="B454" s="606"/>
      <c r="C454" s="605"/>
      <c r="D454" s="452" t="s">
        <v>263</v>
      </c>
      <c r="E454" s="451">
        <v>3</v>
      </c>
      <c r="F454" s="427"/>
      <c r="G454" s="428"/>
      <c r="H454" s="427">
        <f>E454*F454</f>
        <v>0</v>
      </c>
    </row>
    <row r="455" spans="1:8" s="438" customFormat="1" ht="14.25">
      <c r="A455" s="432"/>
      <c r="B455" s="481"/>
      <c r="C455" s="437"/>
      <c r="D455" s="430"/>
      <c r="E455" s="429"/>
      <c r="F455" s="484"/>
      <c r="G455" s="484"/>
      <c r="H455" s="484"/>
    </row>
    <row r="456" spans="1:8" s="438" customFormat="1" ht="48" customHeight="1">
      <c r="A456" s="432" t="s">
        <v>1728</v>
      </c>
      <c r="B456" s="481" t="s">
        <v>2131</v>
      </c>
      <c r="C456" s="437"/>
      <c r="D456" s="430"/>
      <c r="E456" s="429"/>
      <c r="F456" s="484"/>
      <c r="G456" s="484"/>
      <c r="H456" s="484"/>
    </row>
    <row r="457" spans="1:8" s="438" customFormat="1" ht="28.5">
      <c r="A457" s="432"/>
      <c r="B457" s="481" t="s">
        <v>2130</v>
      </c>
    </row>
    <row r="458" spans="1:8" s="522" customFormat="1" ht="15">
      <c r="C458" s="437" t="s">
        <v>2129</v>
      </c>
      <c r="D458" s="430" t="s">
        <v>263</v>
      </c>
      <c r="E458" s="429">
        <v>6</v>
      </c>
      <c r="F458" s="427"/>
      <c r="G458" s="428"/>
      <c r="H458" s="427">
        <f>E458*F458</f>
        <v>0</v>
      </c>
    </row>
    <row r="459" spans="1:8" s="522" customFormat="1" ht="16.5" customHeight="1">
      <c r="B459" s="442"/>
      <c r="C459" s="525"/>
      <c r="D459" s="525"/>
      <c r="E459" s="524"/>
      <c r="F459" s="485"/>
      <c r="G459" s="486"/>
      <c r="H459" s="485"/>
    </row>
    <row r="460" spans="1:8" s="522" customFormat="1" ht="16.5" customHeight="1">
      <c r="B460" s="601" t="s">
        <v>2128</v>
      </c>
      <c r="C460" s="525"/>
      <c r="D460" s="525"/>
      <c r="E460" s="524"/>
      <c r="F460" s="485"/>
      <c r="G460" s="486"/>
      <c r="H460" s="485"/>
    </row>
    <row r="461" spans="1:8" s="522" customFormat="1" ht="16.5" customHeight="1">
      <c r="B461" s="442"/>
      <c r="C461" s="525"/>
      <c r="D461" s="525"/>
      <c r="E461" s="524"/>
      <c r="F461" s="485"/>
      <c r="G461" s="486"/>
      <c r="H461" s="485"/>
    </row>
    <row r="462" spans="1:8" s="522" customFormat="1" ht="107.25" customHeight="1">
      <c r="A462" s="432" t="s">
        <v>1705</v>
      </c>
      <c r="B462" s="442" t="s">
        <v>2127</v>
      </c>
      <c r="C462" s="525"/>
      <c r="D462" s="525"/>
      <c r="E462" s="524"/>
      <c r="F462" s="523"/>
      <c r="G462" s="523"/>
      <c r="H462" s="523"/>
    </row>
    <row r="463" spans="1:8" s="522" customFormat="1" ht="15">
      <c r="B463" s="455" t="s">
        <v>2123</v>
      </c>
      <c r="C463" s="525"/>
      <c r="D463" s="520" t="s">
        <v>1058</v>
      </c>
      <c r="E463" s="524">
        <v>1</v>
      </c>
      <c r="F463" s="488"/>
      <c r="G463" s="486"/>
      <c r="H463" s="488">
        <f t="shared" ref="H463:H468" si="0">E463*F463</f>
        <v>0</v>
      </c>
    </row>
    <row r="464" spans="1:8" s="522" customFormat="1" ht="15">
      <c r="B464" s="455" t="s">
        <v>2106</v>
      </c>
      <c r="C464" s="525"/>
      <c r="D464" s="520" t="s">
        <v>1058</v>
      </c>
      <c r="E464" s="524">
        <v>5</v>
      </c>
      <c r="F464" s="488"/>
      <c r="G464" s="486"/>
      <c r="H464" s="488">
        <f t="shared" si="0"/>
        <v>0</v>
      </c>
    </row>
    <row r="465" spans="1:9" s="522" customFormat="1" ht="15">
      <c r="B465" s="455" t="s">
        <v>2121</v>
      </c>
      <c r="C465" s="525"/>
      <c r="D465" s="430" t="s">
        <v>1058</v>
      </c>
      <c r="E465" s="524">
        <v>15</v>
      </c>
      <c r="F465" s="488"/>
      <c r="G465" s="486"/>
      <c r="H465" s="488">
        <f t="shared" si="0"/>
        <v>0</v>
      </c>
    </row>
    <row r="466" spans="1:9" s="522" customFormat="1" ht="15">
      <c r="B466" s="455" t="s">
        <v>2120</v>
      </c>
      <c r="C466" s="525"/>
      <c r="D466" s="430" t="s">
        <v>1058</v>
      </c>
      <c r="E466" s="524">
        <v>20</v>
      </c>
      <c r="F466" s="488"/>
      <c r="G466" s="486"/>
      <c r="H466" s="488">
        <f t="shared" si="0"/>
        <v>0</v>
      </c>
    </row>
    <row r="467" spans="1:9" s="522" customFormat="1" ht="15">
      <c r="B467" s="455" t="s">
        <v>2119</v>
      </c>
      <c r="C467" s="525"/>
      <c r="D467" s="430" t="s">
        <v>1058</v>
      </c>
      <c r="E467" s="524">
        <v>15</v>
      </c>
      <c r="F467" s="488"/>
      <c r="G467" s="486"/>
      <c r="H467" s="488">
        <f t="shared" si="0"/>
        <v>0</v>
      </c>
    </row>
    <row r="468" spans="1:9" s="522" customFormat="1" ht="15">
      <c r="B468" s="455" t="s">
        <v>2085</v>
      </c>
      <c r="C468" s="525"/>
      <c r="D468" s="430" t="s">
        <v>1058</v>
      </c>
      <c r="E468" s="524">
        <v>40</v>
      </c>
      <c r="F468" s="488"/>
      <c r="G468" s="486"/>
      <c r="H468" s="488">
        <f t="shared" si="0"/>
        <v>0</v>
      </c>
    </row>
    <row r="470" spans="1:9" ht="62.25" customHeight="1">
      <c r="A470" s="443" t="s">
        <v>1703</v>
      </c>
      <c r="B470" s="481" t="s">
        <v>2126</v>
      </c>
      <c r="C470" s="506"/>
      <c r="D470" s="487"/>
      <c r="E470" s="505"/>
      <c r="F470" s="527"/>
      <c r="G470" s="527"/>
      <c r="H470" s="526"/>
    </row>
    <row r="471" spans="1:9" ht="18" customHeight="1">
      <c r="B471" s="481" t="s">
        <v>2125</v>
      </c>
      <c r="C471" s="430"/>
      <c r="D471" s="451" t="s">
        <v>81</v>
      </c>
      <c r="E471" s="429">
        <v>1</v>
      </c>
      <c r="F471" s="488"/>
      <c r="G471" s="486"/>
      <c r="H471" s="488">
        <f>E471*F471</f>
        <v>0</v>
      </c>
    </row>
    <row r="473" spans="1:9" s="522" customFormat="1" ht="133.5" customHeight="1">
      <c r="A473" s="432" t="s">
        <v>1700</v>
      </c>
      <c r="B473" s="442" t="s">
        <v>2124</v>
      </c>
      <c r="C473" s="525"/>
      <c r="D473" s="525"/>
      <c r="E473" s="524"/>
      <c r="F473" s="523"/>
      <c r="G473" s="523"/>
      <c r="H473" s="523"/>
    </row>
    <row r="474" spans="1:9" s="522" customFormat="1" ht="33.75" customHeight="1">
      <c r="A474" s="432"/>
      <c r="B474" s="522" t="s">
        <v>1744</v>
      </c>
      <c r="C474" s="525"/>
      <c r="D474" s="525"/>
      <c r="E474" s="524"/>
      <c r="F474" s="523"/>
      <c r="G474" s="523"/>
      <c r="H474" s="523"/>
    </row>
    <row r="475" spans="1:9" s="433" customFormat="1" ht="14.25">
      <c r="A475" s="432"/>
      <c r="B475" s="521" t="s">
        <v>2122</v>
      </c>
      <c r="C475" s="455" t="s">
        <v>2123</v>
      </c>
      <c r="D475" s="520" t="s">
        <v>1058</v>
      </c>
      <c r="E475" s="524">
        <v>1</v>
      </c>
      <c r="F475" s="488"/>
      <c r="G475" s="486"/>
      <c r="H475" s="488">
        <f t="shared" ref="H475:H481" si="1">E475*F475</f>
        <v>0</v>
      </c>
      <c r="I475" s="513"/>
    </row>
    <row r="476" spans="1:9" s="433" customFormat="1" ht="14.25">
      <c r="A476" s="432"/>
      <c r="B476" s="521" t="s">
        <v>2122</v>
      </c>
      <c r="C476" s="455" t="s">
        <v>2106</v>
      </c>
      <c r="D476" s="520" t="s">
        <v>1058</v>
      </c>
      <c r="E476" s="524">
        <v>5</v>
      </c>
      <c r="F476" s="488"/>
      <c r="G476" s="486"/>
      <c r="H476" s="488">
        <f t="shared" si="1"/>
        <v>0</v>
      </c>
      <c r="I476" s="513"/>
    </row>
    <row r="477" spans="1:9" s="433" customFormat="1" ht="14.25">
      <c r="A477" s="432"/>
      <c r="B477" s="521" t="s">
        <v>2114</v>
      </c>
      <c r="C477" s="455" t="s">
        <v>2121</v>
      </c>
      <c r="D477" s="520" t="s">
        <v>1058</v>
      </c>
      <c r="E477" s="524">
        <v>15</v>
      </c>
      <c r="F477" s="488"/>
      <c r="G477" s="486"/>
      <c r="H477" s="488">
        <f t="shared" si="1"/>
        <v>0</v>
      </c>
      <c r="I477" s="513"/>
    </row>
    <row r="478" spans="1:9" s="433" customFormat="1" ht="14.25">
      <c r="A478" s="432"/>
      <c r="B478" s="521" t="s">
        <v>2114</v>
      </c>
      <c r="C478" s="455" t="s">
        <v>2120</v>
      </c>
      <c r="D478" s="430" t="s">
        <v>1058</v>
      </c>
      <c r="E478" s="524">
        <v>20</v>
      </c>
      <c r="F478" s="488"/>
      <c r="G478" s="486"/>
      <c r="H478" s="488">
        <f t="shared" si="1"/>
        <v>0</v>
      </c>
      <c r="I478" s="513"/>
    </row>
    <row r="479" spans="1:9" s="433" customFormat="1" ht="14.25">
      <c r="A479" s="432"/>
      <c r="B479" s="521" t="s">
        <v>1743</v>
      </c>
      <c r="C479" s="455" t="s">
        <v>2119</v>
      </c>
      <c r="D479" s="430" t="s">
        <v>1058</v>
      </c>
      <c r="E479" s="524">
        <v>15</v>
      </c>
      <c r="F479" s="488"/>
      <c r="G479" s="486"/>
      <c r="H479" s="488">
        <f t="shared" si="1"/>
        <v>0</v>
      </c>
      <c r="I479" s="513"/>
    </row>
    <row r="480" spans="1:9" s="433" customFormat="1" ht="14.25">
      <c r="A480" s="432"/>
      <c r="B480" s="521" t="s">
        <v>2112</v>
      </c>
      <c r="C480" s="455" t="s">
        <v>2085</v>
      </c>
      <c r="D480" s="430" t="s">
        <v>1058</v>
      </c>
      <c r="E480" s="524">
        <v>40</v>
      </c>
      <c r="F480" s="488"/>
      <c r="G480" s="486"/>
      <c r="H480" s="488">
        <f t="shared" si="1"/>
        <v>0</v>
      </c>
      <c r="I480" s="513"/>
    </row>
    <row r="481" spans="1:9" s="433" customFormat="1" ht="14.25">
      <c r="A481" s="432"/>
      <c r="B481" s="521" t="s">
        <v>1742</v>
      </c>
      <c r="C481" s="506"/>
      <c r="D481" s="520" t="s">
        <v>128</v>
      </c>
      <c r="E481" s="451">
        <v>2</v>
      </c>
      <c r="F481" s="488"/>
      <c r="G481" s="486"/>
      <c r="H481" s="488">
        <f t="shared" si="1"/>
        <v>0</v>
      </c>
      <c r="I481" s="513"/>
    </row>
    <row r="483" spans="1:9" ht="75.75" customHeight="1">
      <c r="A483" s="443" t="s">
        <v>1697</v>
      </c>
      <c r="B483" s="481" t="s">
        <v>1749</v>
      </c>
      <c r="C483" s="506"/>
      <c r="D483" s="487"/>
      <c r="E483" s="505"/>
      <c r="F483" s="527"/>
      <c r="G483" s="527"/>
      <c r="H483" s="526"/>
    </row>
    <row r="484" spans="1:9" ht="18.75" customHeight="1">
      <c r="A484" s="443"/>
      <c r="B484" s="481" t="s">
        <v>1748</v>
      </c>
      <c r="C484" s="506"/>
      <c r="D484" s="487"/>
      <c r="E484" s="505"/>
      <c r="F484" s="527"/>
      <c r="G484" s="527"/>
      <c r="H484" s="526"/>
    </row>
    <row r="485" spans="1:9" ht="34.5" customHeight="1">
      <c r="A485" s="443"/>
      <c r="B485" s="481" t="s">
        <v>2118</v>
      </c>
      <c r="C485" s="506" t="s">
        <v>2117</v>
      </c>
      <c r="D485" s="520" t="s">
        <v>1058</v>
      </c>
      <c r="E485" s="451">
        <v>30</v>
      </c>
      <c r="F485" s="488"/>
      <c r="G485" s="486"/>
      <c r="H485" s="488">
        <f>E485*F485</f>
        <v>0</v>
      </c>
      <c r="I485" s="451"/>
    </row>
    <row r="486" spans="1:9" ht="17.25" customHeight="1">
      <c r="A486" s="443"/>
      <c r="B486" s="481" t="s">
        <v>2109</v>
      </c>
      <c r="C486" s="506" t="s">
        <v>2084</v>
      </c>
      <c r="D486" s="520" t="s">
        <v>1058</v>
      </c>
      <c r="E486" s="451">
        <v>135</v>
      </c>
      <c r="F486" s="488"/>
      <c r="G486" s="486"/>
      <c r="H486" s="488">
        <f>E486*F486</f>
        <v>0</v>
      </c>
      <c r="I486" s="451"/>
    </row>
    <row r="487" spans="1:9" s="433" customFormat="1" ht="14.25">
      <c r="A487" s="432"/>
      <c r="B487" s="512"/>
      <c r="C487" s="506" t="s">
        <v>1784</v>
      </c>
      <c r="D487" s="520" t="s">
        <v>1058</v>
      </c>
      <c r="E487" s="451">
        <v>155</v>
      </c>
      <c r="F487" s="488"/>
      <c r="G487" s="486"/>
      <c r="H487" s="488">
        <f>E487*F487</f>
        <v>0</v>
      </c>
      <c r="I487" s="513"/>
    </row>
    <row r="489" spans="1:9" ht="62.25" customHeight="1">
      <c r="A489" s="443" t="s">
        <v>1694</v>
      </c>
      <c r="B489" s="481" t="s">
        <v>2116</v>
      </c>
      <c r="C489" s="506"/>
      <c r="D489" s="487"/>
      <c r="E489" s="505"/>
      <c r="F489" s="527"/>
      <c r="G489" s="527"/>
      <c r="H489" s="526"/>
    </row>
    <row r="490" spans="1:9" ht="25.5" customHeight="1">
      <c r="B490" s="481" t="s">
        <v>1746</v>
      </c>
      <c r="C490" s="430"/>
      <c r="D490" s="451" t="s">
        <v>81</v>
      </c>
      <c r="E490" s="429">
        <v>1</v>
      </c>
      <c r="F490" s="488"/>
      <c r="G490" s="486"/>
      <c r="H490" s="488">
        <f>E490*F490</f>
        <v>0</v>
      </c>
    </row>
    <row r="492" spans="1:9" s="522" customFormat="1" ht="133.5" customHeight="1">
      <c r="A492" s="432" t="s">
        <v>1692</v>
      </c>
      <c r="B492" s="442" t="s">
        <v>2115</v>
      </c>
      <c r="C492" s="525"/>
      <c r="D492" s="525"/>
      <c r="E492" s="524"/>
      <c r="F492" s="523"/>
      <c r="G492" s="523"/>
      <c r="H492" s="523"/>
    </row>
    <row r="493" spans="1:9" s="522" customFormat="1" ht="33.75" customHeight="1">
      <c r="A493" s="432"/>
      <c r="B493" s="522" t="s">
        <v>1744</v>
      </c>
      <c r="C493" s="525"/>
      <c r="D493" s="525"/>
      <c r="E493" s="524"/>
      <c r="F493" s="523"/>
      <c r="G493" s="523"/>
      <c r="H493" s="523"/>
    </row>
    <row r="494" spans="1:9" s="433" customFormat="1" ht="14.25">
      <c r="A494" s="432"/>
      <c r="B494" s="521" t="s">
        <v>2114</v>
      </c>
      <c r="C494" s="506" t="s">
        <v>2084</v>
      </c>
      <c r="D494" s="430" t="s">
        <v>1058</v>
      </c>
      <c r="E494" s="524">
        <v>130</v>
      </c>
      <c r="F494" s="488"/>
      <c r="G494" s="486"/>
      <c r="H494" s="488">
        <f>E494*F494</f>
        <v>0</v>
      </c>
      <c r="I494" s="513"/>
    </row>
    <row r="495" spans="1:9" s="433" customFormat="1" ht="14.25">
      <c r="A495" s="432"/>
      <c r="B495" s="521" t="s">
        <v>2112</v>
      </c>
      <c r="C495" s="506" t="s">
        <v>1784</v>
      </c>
      <c r="D495" s="430" t="s">
        <v>1058</v>
      </c>
      <c r="E495" s="524">
        <v>120</v>
      </c>
      <c r="F495" s="488"/>
      <c r="G495" s="486"/>
      <c r="H495" s="488">
        <f>E495*F495</f>
        <v>0</v>
      </c>
      <c r="I495" s="513"/>
    </row>
    <row r="496" spans="1:9" s="433" customFormat="1" ht="14.25">
      <c r="A496" s="432"/>
      <c r="B496" s="521" t="s">
        <v>1742</v>
      </c>
      <c r="C496" s="506"/>
      <c r="D496" s="520" t="s">
        <v>128</v>
      </c>
      <c r="E496" s="451">
        <v>1</v>
      </c>
      <c r="F496" s="488"/>
      <c r="G496" s="486"/>
      <c r="H496" s="488">
        <f>E496*F496</f>
        <v>0</v>
      </c>
      <c r="I496" s="513"/>
    </row>
    <row r="498" spans="1:8" ht="48" customHeight="1">
      <c r="A498" s="432" t="s">
        <v>1689</v>
      </c>
      <c r="B498" s="603" t="s">
        <v>2113</v>
      </c>
      <c r="D498" s="452"/>
      <c r="E498" s="451"/>
      <c r="F498" s="604"/>
      <c r="G498" s="604"/>
      <c r="H498" s="604"/>
    </row>
    <row r="499" spans="1:8" ht="14.25">
      <c r="A499" s="432"/>
      <c r="B499" s="521" t="s">
        <v>2112</v>
      </c>
      <c r="C499" s="506" t="s">
        <v>2084</v>
      </c>
      <c r="D499" s="430" t="s">
        <v>1058</v>
      </c>
      <c r="E499" s="524">
        <v>5</v>
      </c>
      <c r="F499" s="488"/>
      <c r="G499" s="486"/>
      <c r="H499" s="488">
        <f>E499*F499</f>
        <v>0</v>
      </c>
    </row>
    <row r="500" spans="1:8" ht="14.25">
      <c r="A500" s="432"/>
      <c r="B500" s="521" t="s">
        <v>2111</v>
      </c>
      <c r="C500" s="506" t="s">
        <v>1784</v>
      </c>
      <c r="D500" s="430" t="s">
        <v>1058</v>
      </c>
      <c r="E500" s="524">
        <v>35</v>
      </c>
      <c r="F500" s="488"/>
      <c r="G500" s="486"/>
      <c r="H500" s="488">
        <f>E500*F500</f>
        <v>0</v>
      </c>
    </row>
    <row r="503" spans="1:8" ht="59.25" customHeight="1">
      <c r="A503" s="432" t="s">
        <v>1728</v>
      </c>
      <c r="B503" s="603" t="s">
        <v>2110</v>
      </c>
    </row>
    <row r="504" spans="1:8">
      <c r="D504" s="430" t="s">
        <v>128</v>
      </c>
      <c r="E504" s="524">
        <v>8</v>
      </c>
      <c r="F504" s="488"/>
      <c r="G504" s="486"/>
      <c r="H504" s="488">
        <f>E504*F504</f>
        <v>0</v>
      </c>
    </row>
    <row r="506" spans="1:8" s="504" customFormat="1" ht="20.25" customHeight="1">
      <c r="A506" s="510" t="s">
        <v>1818</v>
      </c>
      <c r="B506" s="507" t="s">
        <v>1727</v>
      </c>
      <c r="C506" s="506"/>
      <c r="D506" s="505"/>
      <c r="E506" s="505"/>
      <c r="F506" s="509"/>
      <c r="G506" s="509"/>
      <c r="H506" s="509"/>
    </row>
    <row r="507" spans="1:8" s="504" customFormat="1" ht="15">
      <c r="A507" s="508"/>
      <c r="B507" s="507" t="s">
        <v>2109</v>
      </c>
    </row>
    <row r="508" spans="1:8">
      <c r="C508" s="506" t="s">
        <v>1726</v>
      </c>
      <c r="D508" s="487" t="s">
        <v>263</v>
      </c>
      <c r="E508" s="505">
        <v>5</v>
      </c>
      <c r="F508" s="488"/>
      <c r="G508" s="486"/>
      <c r="H508" s="488">
        <f>E508*F508</f>
        <v>0</v>
      </c>
    </row>
    <row r="510" spans="1:8">
      <c r="E510" s="423"/>
    </row>
    <row r="511" spans="1:8" ht="71.25">
      <c r="A511" s="432" t="s">
        <v>1814</v>
      </c>
      <c r="B511" s="507" t="s">
        <v>2108</v>
      </c>
      <c r="C511" s="506"/>
      <c r="D511" s="487"/>
      <c r="E511" s="505"/>
      <c r="F511" s="509"/>
      <c r="G511" s="509"/>
      <c r="H511" s="509"/>
    </row>
    <row r="512" spans="1:8" ht="14.25">
      <c r="A512" s="510"/>
      <c r="B512" s="506" t="s">
        <v>2107</v>
      </c>
      <c r="C512" s="506" t="s">
        <v>2106</v>
      </c>
      <c r="D512" s="487" t="s">
        <v>263</v>
      </c>
      <c r="E512" s="505">
        <v>2</v>
      </c>
      <c r="F512" s="488"/>
      <c r="G512" s="486"/>
      <c r="H512" s="488">
        <f>E512*F512</f>
        <v>0</v>
      </c>
    </row>
    <row r="514" spans="1:8" s="438" customFormat="1" ht="73.5" customHeight="1">
      <c r="A514" s="432" t="s">
        <v>1810</v>
      </c>
      <c r="B514" s="442" t="s">
        <v>2105</v>
      </c>
      <c r="C514" s="437"/>
      <c r="D514" s="430"/>
      <c r="E514" s="429"/>
      <c r="F514" s="484"/>
      <c r="G514" s="484"/>
      <c r="H514" s="484"/>
    </row>
    <row r="515" spans="1:8" s="438" customFormat="1" ht="20.25" customHeight="1">
      <c r="A515" s="432"/>
      <c r="B515" s="601" t="s">
        <v>2104</v>
      </c>
      <c r="C515" s="437"/>
      <c r="D515" s="430"/>
      <c r="E515" s="429"/>
      <c r="F515" s="484"/>
      <c r="G515" s="484"/>
      <c r="H515" s="484"/>
    </row>
    <row r="516" spans="1:8" s="438" customFormat="1" ht="30" customHeight="1">
      <c r="A516" s="432"/>
      <c r="B516" s="481" t="s">
        <v>2103</v>
      </c>
      <c r="C516" s="437"/>
      <c r="D516" s="430"/>
      <c r="E516" s="429"/>
      <c r="F516" s="484"/>
      <c r="G516" s="484"/>
      <c r="H516" s="484"/>
    </row>
    <row r="517" spans="1:8" s="438" customFormat="1" ht="14.25">
      <c r="A517" s="432"/>
      <c r="B517" s="602"/>
      <c r="C517" s="437"/>
      <c r="D517" s="430" t="s">
        <v>263</v>
      </c>
      <c r="E517" s="429">
        <v>4</v>
      </c>
      <c r="F517" s="427"/>
      <c r="G517" s="428"/>
      <c r="H517" s="427">
        <f>E517*F517</f>
        <v>0</v>
      </c>
    </row>
    <row r="519" spans="1:8" ht="17.25" customHeight="1">
      <c r="B519" s="601" t="s">
        <v>2102</v>
      </c>
    </row>
    <row r="521" spans="1:8" ht="87.75" customHeight="1">
      <c r="A521" s="432" t="s">
        <v>1705</v>
      </c>
      <c r="B521" s="481" t="s">
        <v>2101</v>
      </c>
    </row>
    <row r="522" spans="1:8" ht="25.5">
      <c r="A522" s="438"/>
      <c r="B522" s="521" t="s">
        <v>2100</v>
      </c>
    </row>
    <row r="523" spans="1:8" ht="14.25">
      <c r="A523" s="438"/>
      <c r="B523" s="521" t="s">
        <v>2099</v>
      </c>
    </row>
    <row r="524" spans="1:8" ht="14.25">
      <c r="A524" s="438"/>
      <c r="B524" s="521" t="s">
        <v>2098</v>
      </c>
    </row>
    <row r="525" spans="1:8" ht="14.25">
      <c r="A525" s="438"/>
      <c r="B525" s="521" t="s">
        <v>2097</v>
      </c>
    </row>
    <row r="526" spans="1:8" ht="14.25">
      <c r="A526" s="438"/>
      <c r="B526" s="521" t="s">
        <v>2096</v>
      </c>
    </row>
    <row r="527" spans="1:8" ht="18" customHeight="1">
      <c r="A527" s="438"/>
      <c r="B527" s="600" t="s">
        <v>1751</v>
      </c>
    </row>
    <row r="528" spans="1:8" ht="29.25" customHeight="1">
      <c r="A528" s="438"/>
      <c r="B528" s="521" t="s">
        <v>2095</v>
      </c>
    </row>
    <row r="529" spans="1:10" ht="14.25">
      <c r="A529" s="438"/>
      <c r="B529" s="521" t="s">
        <v>2094</v>
      </c>
    </row>
    <row r="530" spans="1:10" ht="14.25">
      <c r="A530" s="438"/>
      <c r="B530" s="521" t="s">
        <v>2093</v>
      </c>
    </row>
    <row r="531" spans="1:10" ht="14.25">
      <c r="A531" s="438"/>
      <c r="B531" s="521" t="s">
        <v>2092</v>
      </c>
    </row>
    <row r="532" spans="1:10">
      <c r="B532" s="599"/>
      <c r="C532" s="532" t="s">
        <v>1726</v>
      </c>
      <c r="D532" s="430" t="s">
        <v>263</v>
      </c>
      <c r="E532" s="429">
        <v>1</v>
      </c>
      <c r="F532" s="427"/>
      <c r="G532" s="428"/>
      <c r="H532" s="427">
        <f>E532*F532</f>
        <v>0</v>
      </c>
    </row>
    <row r="533" spans="1:10">
      <c r="B533" s="599"/>
    </row>
    <row r="534" spans="1:10">
      <c r="B534" s="599"/>
    </row>
    <row r="535" spans="1:10" ht="36" customHeight="1">
      <c r="B535" s="448" t="s">
        <v>2091</v>
      </c>
      <c r="H535" s="425">
        <f>SUM(H27:H532)</f>
        <v>0</v>
      </c>
    </row>
    <row r="537" spans="1:10" ht="15">
      <c r="B537" s="448" t="s">
        <v>2090</v>
      </c>
    </row>
    <row r="539" spans="1:10" s="498" customFormat="1" ht="84.75" customHeight="1">
      <c r="A539" s="479" t="s">
        <v>1705</v>
      </c>
      <c r="B539" s="497" t="s">
        <v>2089</v>
      </c>
      <c r="C539" s="503"/>
      <c r="D539" s="502"/>
      <c r="E539" s="501"/>
      <c r="F539" s="500"/>
      <c r="G539" s="500"/>
      <c r="H539" s="500"/>
      <c r="J539" s="499"/>
    </row>
    <row r="540" spans="1:10" s="498" customFormat="1" ht="14.25">
      <c r="A540" s="479"/>
      <c r="B540" s="497"/>
      <c r="C540" s="495" t="s">
        <v>81</v>
      </c>
      <c r="D540" s="494" t="s">
        <v>1721</v>
      </c>
      <c r="E540" s="493">
        <v>0.7</v>
      </c>
      <c r="F540" s="423"/>
      <c r="G540" s="492"/>
      <c r="H540" s="491">
        <f>E540/100*H10</f>
        <v>0</v>
      </c>
      <c r="J540" s="499"/>
    </row>
    <row r="541" spans="1:10" s="498" customFormat="1" ht="14.25">
      <c r="A541" s="479"/>
      <c r="B541" s="497"/>
      <c r="C541" s="503"/>
      <c r="D541" s="502"/>
      <c r="E541" s="501"/>
      <c r="F541" s="500"/>
      <c r="G541" s="500"/>
      <c r="H541" s="500"/>
      <c r="J541" s="499"/>
    </row>
    <row r="542" spans="1:10" s="470" customFormat="1" ht="105" customHeight="1">
      <c r="A542" s="479" t="s">
        <v>1703</v>
      </c>
      <c r="B542" s="497" t="s">
        <v>2088</v>
      </c>
      <c r="C542" s="473"/>
      <c r="D542" s="472"/>
      <c r="E542" s="471"/>
      <c r="F542" s="477"/>
      <c r="G542" s="477"/>
      <c r="H542" s="476"/>
    </row>
    <row r="543" spans="1:10" s="470" customFormat="1" ht="14.25">
      <c r="A543" s="475"/>
      <c r="B543" s="496"/>
      <c r="C543" s="495" t="s">
        <v>81</v>
      </c>
      <c r="D543" s="494" t="s">
        <v>1721</v>
      </c>
      <c r="E543" s="493">
        <v>0.7</v>
      </c>
      <c r="F543" s="423"/>
      <c r="G543" s="492"/>
      <c r="H543" s="491">
        <f>E543/100*H10</f>
        <v>0</v>
      </c>
    </row>
    <row r="545" spans="1:8" s="438" customFormat="1" ht="42.75">
      <c r="A545" s="432" t="s">
        <v>1700</v>
      </c>
      <c r="B545" s="442" t="s">
        <v>2087</v>
      </c>
      <c r="C545" s="424"/>
      <c r="D545" s="598"/>
      <c r="E545" s="597"/>
      <c r="F545" s="597"/>
      <c r="G545" s="596"/>
      <c r="H545" s="596"/>
    </row>
    <row r="546" spans="1:8" s="438" customFormat="1" ht="14.25">
      <c r="A546" s="595"/>
      <c r="B546" s="594"/>
      <c r="C546" s="593"/>
      <c r="D546" s="452" t="s">
        <v>81</v>
      </c>
      <c r="E546" s="451">
        <v>1</v>
      </c>
      <c r="F546" s="488"/>
      <c r="G546" s="486"/>
      <c r="H546" s="488">
        <f>E546*F546</f>
        <v>0</v>
      </c>
    </row>
    <row r="547" spans="1:8" s="438" customFormat="1" ht="14.25">
      <c r="A547" s="443"/>
      <c r="B547" s="518"/>
      <c r="C547" s="540"/>
      <c r="D547" s="545"/>
      <c r="E547" s="544"/>
      <c r="F547" s="543"/>
      <c r="G547" s="543"/>
      <c r="H547" s="542"/>
    </row>
    <row r="548" spans="1:8" s="438" customFormat="1" ht="133.5" customHeight="1">
      <c r="A548" s="432" t="s">
        <v>1697</v>
      </c>
      <c r="B548" s="442" t="s">
        <v>1720</v>
      </c>
      <c r="C548" s="490"/>
      <c r="D548" s="489"/>
      <c r="E548" s="429"/>
      <c r="F548" s="436"/>
      <c r="G548" s="436"/>
      <c r="H548" s="436"/>
    </row>
    <row r="549" spans="1:8" s="438" customFormat="1" ht="48" customHeight="1">
      <c r="A549" s="432"/>
      <c r="B549" s="442" t="s">
        <v>1719</v>
      </c>
      <c r="C549" s="490"/>
      <c r="D549" s="489"/>
      <c r="E549" s="429"/>
      <c r="F549" s="436"/>
      <c r="G549" s="436"/>
      <c r="H549" s="436"/>
    </row>
    <row r="550" spans="1:8" s="438" customFormat="1" ht="17.25" customHeight="1">
      <c r="A550" s="432"/>
      <c r="B550" s="442" t="s">
        <v>1718</v>
      </c>
      <c r="C550" s="490"/>
      <c r="D550" s="489"/>
      <c r="E550" s="429"/>
      <c r="F550" s="436"/>
      <c r="G550" s="436"/>
      <c r="H550" s="436"/>
    </row>
    <row r="551" spans="1:8" s="438" customFormat="1" ht="32.25" customHeight="1">
      <c r="A551" s="432"/>
      <c r="B551" s="442" t="s">
        <v>1717</v>
      </c>
      <c r="C551" s="490"/>
      <c r="D551" s="489"/>
      <c r="E551" s="429"/>
      <c r="F551" s="436"/>
      <c r="G551" s="436"/>
      <c r="H551" s="436"/>
    </row>
    <row r="552" spans="1:8" s="438" customFormat="1" ht="14.25">
      <c r="A552" s="443"/>
      <c r="B552" s="442" t="s">
        <v>2086</v>
      </c>
      <c r="C552" s="437" t="s">
        <v>2085</v>
      </c>
      <c r="D552" s="487" t="s">
        <v>263</v>
      </c>
      <c r="E552" s="429">
        <v>2</v>
      </c>
      <c r="F552" s="488"/>
      <c r="G552" s="486"/>
      <c r="H552" s="488">
        <f>E552*F552</f>
        <v>0</v>
      </c>
    </row>
    <row r="553" spans="1:8" s="438" customFormat="1" ht="14.25">
      <c r="A553" s="443"/>
      <c r="B553" s="442" t="s">
        <v>1716</v>
      </c>
      <c r="C553" s="506" t="s">
        <v>2084</v>
      </c>
      <c r="D553" s="487" t="s">
        <v>263</v>
      </c>
      <c r="E553" s="429">
        <v>2</v>
      </c>
      <c r="F553" s="488"/>
      <c r="G553" s="486"/>
      <c r="H553" s="488">
        <f>E553*F553</f>
        <v>0</v>
      </c>
    </row>
    <row r="554" spans="1:8" s="438" customFormat="1" ht="14.25">
      <c r="A554" s="443"/>
      <c r="B554" s="442" t="s">
        <v>1716</v>
      </c>
      <c r="C554" s="506" t="s">
        <v>1784</v>
      </c>
      <c r="D554" s="487" t="s">
        <v>263</v>
      </c>
      <c r="E554" s="429">
        <v>6</v>
      </c>
      <c r="F554" s="488"/>
      <c r="G554" s="486"/>
      <c r="H554" s="488">
        <f>E554*F554</f>
        <v>0</v>
      </c>
    </row>
    <row r="555" spans="1:8" s="438" customFormat="1" ht="14.25">
      <c r="A555" s="443"/>
      <c r="B555" s="442"/>
      <c r="C555" s="437"/>
      <c r="D555" s="487"/>
      <c r="E555" s="429"/>
      <c r="F555" s="485"/>
      <c r="G555" s="486"/>
      <c r="H555" s="485"/>
    </row>
    <row r="556" spans="1:8" s="438" customFormat="1" ht="49.5" customHeight="1">
      <c r="A556" s="432" t="s">
        <v>1694</v>
      </c>
      <c r="B556" s="546" t="s">
        <v>2083</v>
      </c>
      <c r="C556" s="452"/>
      <c r="D556" s="451"/>
      <c r="E556" s="547"/>
      <c r="F556" s="548"/>
      <c r="G556" s="547"/>
    </row>
    <row r="557" spans="1:8" s="438" customFormat="1" ht="33" customHeight="1">
      <c r="A557" s="443"/>
      <c r="B557" s="546" t="s">
        <v>1871</v>
      </c>
      <c r="C557" s="540"/>
      <c r="D557" s="545"/>
      <c r="E557" s="544"/>
      <c r="F557" s="543"/>
      <c r="G557" s="543"/>
      <c r="H557" s="542"/>
    </row>
    <row r="558" spans="1:8" s="438" customFormat="1" ht="18.75" customHeight="1">
      <c r="A558" s="443"/>
      <c r="B558" s="592" t="s">
        <v>2082</v>
      </c>
      <c r="C558" s="540"/>
      <c r="D558" s="545"/>
      <c r="E558" s="544"/>
      <c r="F558" s="543"/>
      <c r="G558" s="543"/>
      <c r="H558" s="542"/>
    </row>
    <row r="559" spans="1:8" s="438" customFormat="1" ht="21.75" customHeight="1">
      <c r="A559" s="443"/>
      <c r="B559" s="541" t="s">
        <v>2081</v>
      </c>
      <c r="C559" s="540"/>
    </row>
    <row r="560" spans="1:8" s="438" customFormat="1" ht="14.25">
      <c r="A560" s="443"/>
      <c r="B560" s="518"/>
      <c r="C560" s="540"/>
      <c r="D560" s="430" t="s">
        <v>263</v>
      </c>
      <c r="E560" s="429">
        <v>1</v>
      </c>
      <c r="F560" s="488"/>
      <c r="G560" s="486"/>
      <c r="H560" s="488">
        <f>E560*F560</f>
        <v>0</v>
      </c>
    </row>
    <row r="561" spans="1:8" s="438" customFormat="1" ht="14.25">
      <c r="A561" s="443"/>
      <c r="B561" s="518"/>
      <c r="C561" s="540"/>
      <c r="D561" s="430"/>
      <c r="E561" s="429"/>
      <c r="F561" s="485"/>
      <c r="G561" s="486"/>
      <c r="H561" s="485"/>
    </row>
    <row r="562" spans="1:8" s="438" customFormat="1" ht="93" customHeight="1">
      <c r="A562" s="432" t="s">
        <v>1692</v>
      </c>
      <c r="B562" s="481" t="s">
        <v>2080</v>
      </c>
      <c r="C562" s="484"/>
      <c r="D562" s="430"/>
      <c r="E562" s="483"/>
      <c r="F562" s="482"/>
      <c r="G562" s="482"/>
      <c r="H562" s="482"/>
    </row>
    <row r="563" spans="1:8" s="438" customFormat="1" ht="14.25">
      <c r="A563" s="432"/>
      <c r="B563" s="481"/>
      <c r="C563" s="480"/>
      <c r="D563" s="430" t="s">
        <v>81</v>
      </c>
      <c r="E563" s="429">
        <v>1</v>
      </c>
      <c r="F563" s="427"/>
      <c r="G563" s="428"/>
      <c r="H563" s="427">
        <f>E563*F563</f>
        <v>0</v>
      </c>
    </row>
    <row r="564" spans="1:8" s="438" customFormat="1" ht="14.25">
      <c r="A564" s="443"/>
      <c r="B564" s="442"/>
      <c r="C564" s="437"/>
      <c r="D564" s="487"/>
      <c r="E564" s="429"/>
      <c r="F564" s="485"/>
      <c r="G564" s="486"/>
      <c r="H564" s="485"/>
    </row>
    <row r="565" spans="1:8" s="438" customFormat="1" ht="114">
      <c r="A565" s="432" t="s">
        <v>1689</v>
      </c>
      <c r="B565" s="481" t="s">
        <v>2079</v>
      </c>
      <c r="C565" s="484"/>
      <c r="D565" s="430"/>
      <c r="E565" s="483"/>
      <c r="F565" s="482"/>
      <c r="G565" s="482"/>
      <c r="H565" s="482"/>
    </row>
    <row r="566" spans="1:8" s="438" customFormat="1" ht="14.25">
      <c r="A566" s="432"/>
      <c r="B566" s="481"/>
      <c r="C566" s="480"/>
      <c r="D566" s="430" t="s">
        <v>81</v>
      </c>
      <c r="E566" s="429">
        <v>1</v>
      </c>
      <c r="F566" s="488"/>
      <c r="G566" s="486"/>
      <c r="H566" s="488">
        <f>E566*F566</f>
        <v>0</v>
      </c>
    </row>
    <row r="568" spans="1:8" s="470" customFormat="1" ht="48.75" customHeight="1">
      <c r="A568" s="479" t="s">
        <v>1728</v>
      </c>
      <c r="B568" s="478" t="s">
        <v>1712</v>
      </c>
      <c r="C568" s="473"/>
      <c r="D568" s="472"/>
      <c r="E568" s="471"/>
      <c r="F568" s="477"/>
      <c r="G568" s="477"/>
      <c r="H568" s="476"/>
    </row>
    <row r="569" spans="1:8" s="470" customFormat="1" ht="14.25">
      <c r="A569" s="475"/>
      <c r="B569" s="474"/>
      <c r="C569" s="473"/>
      <c r="D569" s="472" t="s">
        <v>341</v>
      </c>
      <c r="E569" s="471">
        <v>10</v>
      </c>
      <c r="F569" s="427"/>
      <c r="G569" s="428"/>
      <c r="H569" s="427">
        <f>E569*F569</f>
        <v>0</v>
      </c>
    </row>
    <row r="572" spans="1:8" ht="18.75" customHeight="1">
      <c r="B572" s="426" t="s">
        <v>1711</v>
      </c>
      <c r="H572" s="425">
        <f>SUM(H539:H571)</f>
        <v>0</v>
      </c>
    </row>
  </sheetData>
  <sheetProtection selectLockedCells="1" selectUnlockedCells="1"/>
  <mergeCells count="3">
    <mergeCell ref="B5:H5"/>
    <mergeCell ref="B6:H6"/>
    <mergeCell ref="B8:H8"/>
  </mergeCells>
  <pageMargins left="0.90551181102362199"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&amp;L&amp;"Calibri,Krepko"&amp;9DU Polzela, 4-Načrt s področja strojništva, 6683-PZI&amp;R&amp;"Calibri,Krepko"&amp;9&amp;A</oddHeader>
    <oddFooter>&amp;R&amp;"Calibri,Običajno"&amp;P/&amp;N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5A8C4-5279-4F06-A81E-859CC7BCDCC8}">
  <sheetPr>
    <tabColor rgb="FF00B0F0"/>
  </sheetPr>
  <dimension ref="A1:J118"/>
  <sheetViews>
    <sheetView view="pageBreakPreview" zoomScaleNormal="100" zoomScaleSheetLayoutView="100" workbookViewId="0">
      <selection activeCell="K114" sqref="K114"/>
    </sheetView>
  </sheetViews>
  <sheetFormatPr defaultColWidth="9.5703125" defaultRowHeight="12.75"/>
  <cols>
    <col min="1" max="1" width="4.140625" style="423" customWidth="1"/>
    <col min="2" max="2" width="42.85546875" style="423" customWidth="1"/>
    <col min="3" max="3" width="10.5703125" style="423" customWidth="1"/>
    <col min="4" max="4" width="4.5703125" style="423" customWidth="1"/>
    <col min="5" max="5" width="5.7109375" style="424" customWidth="1"/>
    <col min="6" max="6" width="9.5703125" style="423" customWidth="1"/>
    <col min="7" max="7" width="1.42578125" style="423" customWidth="1"/>
    <col min="8" max="8" width="11.85546875" style="423" customWidth="1"/>
    <col min="9" max="9" width="9.5703125" style="423" customWidth="1"/>
    <col min="10" max="11" width="14.5703125" style="423" customWidth="1"/>
    <col min="12" max="16384" width="9.5703125" style="423"/>
  </cols>
  <sheetData>
    <row r="1" spans="1:8" s="438" customFormat="1" ht="29.25" thickBot="1">
      <c r="A1" s="469" t="s">
        <v>1050</v>
      </c>
      <c r="B1" s="469" t="s">
        <v>1051</v>
      </c>
      <c r="C1" s="468" t="s">
        <v>1052</v>
      </c>
      <c r="D1" s="467" t="s">
        <v>1053</v>
      </c>
      <c r="E1" s="466" t="s">
        <v>1054</v>
      </c>
      <c r="F1" s="465" t="s">
        <v>1055</v>
      </c>
      <c r="G1" s="464"/>
      <c r="H1" s="463" t="s">
        <v>1056</v>
      </c>
    </row>
    <row r="2" spans="1:8" s="438" customFormat="1" ht="14.25">
      <c r="A2" s="462"/>
      <c r="B2" s="442"/>
      <c r="C2" s="434"/>
      <c r="D2" s="452"/>
      <c r="E2" s="451"/>
      <c r="F2" s="460"/>
      <c r="G2" s="451"/>
      <c r="H2" s="459"/>
    </row>
    <row r="3" spans="1:8" s="438" customFormat="1" ht="16.5">
      <c r="A3" s="462"/>
      <c r="B3" s="461" t="s">
        <v>1673</v>
      </c>
      <c r="C3" s="434"/>
      <c r="D3" s="452"/>
      <c r="E3" s="451"/>
      <c r="F3" s="460"/>
      <c r="G3" s="451"/>
      <c r="H3" s="459"/>
    </row>
    <row r="5" spans="1:8" s="438" customFormat="1" ht="29.25" customHeight="1">
      <c r="A5" s="453"/>
      <c r="B5" s="1289" t="s">
        <v>1781</v>
      </c>
      <c r="C5" s="1290"/>
      <c r="D5" s="1290"/>
      <c r="E5" s="1290"/>
      <c r="F5" s="1290"/>
      <c r="G5" s="1290"/>
      <c r="H5" s="1290"/>
    </row>
    <row r="6" spans="1:8" s="438" customFormat="1" ht="15">
      <c r="A6" s="453"/>
      <c r="B6" s="1289" t="s">
        <v>1710</v>
      </c>
      <c r="C6" s="1290"/>
      <c r="D6" s="1290"/>
      <c r="E6" s="1290"/>
      <c r="F6" s="1290"/>
      <c r="G6" s="1290"/>
      <c r="H6" s="1290"/>
    </row>
    <row r="7" spans="1:8" s="438" customFormat="1" ht="15">
      <c r="A7" s="453"/>
      <c r="B7" s="458"/>
      <c r="C7" s="457"/>
      <c r="D7" s="457"/>
      <c r="E7" s="457"/>
      <c r="F7" s="457"/>
      <c r="G7" s="457"/>
      <c r="H7" s="457"/>
    </row>
    <row r="8" spans="1:8" s="438" customFormat="1" ht="15">
      <c r="A8" s="453"/>
      <c r="B8" s="1291" t="s">
        <v>1708</v>
      </c>
      <c r="C8" s="1292"/>
      <c r="D8" s="1292"/>
      <c r="E8" s="1292"/>
      <c r="F8" s="1293"/>
      <c r="G8" s="1293"/>
      <c r="H8" s="1293"/>
    </row>
    <row r="9" spans="1:8" s="438" customFormat="1" ht="15">
      <c r="A9" s="453"/>
      <c r="B9" s="431"/>
      <c r="C9" s="434"/>
      <c r="D9" s="452"/>
      <c r="E9" s="451"/>
      <c r="F9" s="450"/>
      <c r="G9" s="450"/>
      <c r="H9" s="450"/>
    </row>
    <row r="10" spans="1:8" s="438" customFormat="1" ht="19.5" customHeight="1">
      <c r="A10" s="453"/>
      <c r="B10" s="456" t="s">
        <v>2336</v>
      </c>
      <c r="C10" s="455"/>
      <c r="D10" s="452"/>
      <c r="E10" s="451"/>
      <c r="F10" s="450"/>
      <c r="G10" s="450"/>
      <c r="H10" s="454">
        <f>H94</f>
        <v>0</v>
      </c>
    </row>
    <row r="11" spans="1:8" s="438" customFormat="1" ht="15">
      <c r="A11" s="453"/>
      <c r="B11" s="456" t="s">
        <v>1780</v>
      </c>
      <c r="C11" s="455"/>
      <c r="D11" s="452"/>
      <c r="E11" s="451"/>
      <c r="F11" s="450"/>
      <c r="G11" s="450"/>
      <c r="H11" s="454">
        <f>H118</f>
        <v>0</v>
      </c>
    </row>
    <row r="12" spans="1:8" s="438" customFormat="1" ht="15">
      <c r="A12" s="453"/>
      <c r="B12" s="431"/>
      <c r="C12" s="434"/>
      <c r="D12" s="452"/>
      <c r="E12" s="451"/>
      <c r="F12" s="450"/>
      <c r="G12" s="450"/>
      <c r="H12" s="450"/>
    </row>
    <row r="13" spans="1:8" s="438" customFormat="1" ht="15.75" thickBot="1">
      <c r="A13" s="453"/>
      <c r="B13" s="431" t="s">
        <v>2586</v>
      </c>
      <c r="C13" s="434"/>
      <c r="D13" s="452"/>
      <c r="E13" s="451"/>
      <c r="F13" s="450"/>
      <c r="G13" s="450"/>
      <c r="H13" s="449">
        <f>SUM(H10:H11)</f>
        <v>0</v>
      </c>
    </row>
    <row r="15" spans="1:8" ht="15.75" customHeight="1"/>
    <row r="16" spans="1:8" ht="19.5" customHeight="1">
      <c r="B16" s="426" t="s">
        <v>2335</v>
      </c>
    </row>
    <row r="17" spans="1:9" ht="15.75" customHeight="1"/>
    <row r="18" spans="1:9" s="433" customFormat="1" ht="18" customHeight="1">
      <c r="B18" s="528" t="s">
        <v>2334</v>
      </c>
      <c r="C18" s="484"/>
      <c r="D18" s="489"/>
      <c r="E18" s="429"/>
      <c r="F18" s="534"/>
      <c r="G18" s="534"/>
      <c r="H18" s="534"/>
      <c r="I18" s="513"/>
    </row>
    <row r="20" spans="1:9" ht="89.25" customHeight="1">
      <c r="A20" s="432" t="s">
        <v>1705</v>
      </c>
      <c r="B20" s="442" t="s">
        <v>2333</v>
      </c>
    </row>
    <row r="21" spans="1:9" ht="70.5" customHeight="1">
      <c r="B21" s="455" t="s">
        <v>1960</v>
      </c>
    </row>
    <row r="22" spans="1:9" ht="81.75" customHeight="1">
      <c r="B22" s="455" t="s">
        <v>1959</v>
      </c>
    </row>
    <row r="23" spans="1:9" ht="57" customHeight="1">
      <c r="B23" s="455" t="s">
        <v>1958</v>
      </c>
    </row>
    <row r="24" spans="1:9" ht="97.5" customHeight="1">
      <c r="B24" s="455" t="s">
        <v>1957</v>
      </c>
    </row>
    <row r="25" spans="1:9" ht="68.25" customHeight="1">
      <c r="B25" s="455" t="s">
        <v>1956</v>
      </c>
    </row>
    <row r="26" spans="1:9" ht="17.25" customHeight="1">
      <c r="B26" s="455" t="s">
        <v>1955</v>
      </c>
    </row>
    <row r="27" spans="1:9" ht="81" customHeight="1">
      <c r="B27" s="455" t="s">
        <v>1954</v>
      </c>
    </row>
    <row r="28" spans="1:9" ht="82.5" customHeight="1">
      <c r="B28" s="455" t="s">
        <v>2332</v>
      </c>
    </row>
    <row r="29" spans="1:9" ht="69.75" customHeight="1">
      <c r="B29" s="455" t="s">
        <v>2331</v>
      </c>
    </row>
    <row r="30" spans="1:9" ht="105" customHeight="1">
      <c r="B30" s="455" t="s">
        <v>2330</v>
      </c>
    </row>
    <row r="31" spans="1:9" ht="79.5" customHeight="1">
      <c r="B31" s="455" t="s">
        <v>2329</v>
      </c>
    </row>
    <row r="32" spans="1:9" ht="54" customHeight="1">
      <c r="B32" s="455" t="s">
        <v>1942</v>
      </c>
    </row>
    <row r="33" spans="2:2" ht="42" customHeight="1">
      <c r="B33" s="455" t="s">
        <v>1941</v>
      </c>
    </row>
    <row r="34" spans="2:2" ht="33" customHeight="1">
      <c r="B34" s="455" t="s">
        <v>1940</v>
      </c>
    </row>
    <row r="35" spans="2:2" ht="67.5" customHeight="1">
      <c r="B35" s="455" t="s">
        <v>1939</v>
      </c>
    </row>
    <row r="36" spans="2:2" ht="66.75" customHeight="1">
      <c r="B36" s="455" t="s">
        <v>1938</v>
      </c>
    </row>
    <row r="37" spans="2:2" ht="41.25" customHeight="1">
      <c r="B37" s="455" t="s">
        <v>1937</v>
      </c>
    </row>
    <row r="38" spans="2:2" ht="56.25" customHeight="1">
      <c r="B38" s="455" t="s">
        <v>1936</v>
      </c>
    </row>
    <row r="39" spans="2:2" ht="81" customHeight="1">
      <c r="B39" s="455" t="s">
        <v>1935</v>
      </c>
    </row>
    <row r="40" spans="2:2" ht="119.25" customHeight="1">
      <c r="B40" s="455" t="s">
        <v>1934</v>
      </c>
    </row>
    <row r="41" spans="2:2" ht="15">
      <c r="B41" s="654" t="s">
        <v>2328</v>
      </c>
    </row>
    <row r="42" spans="2:2" ht="29.25" customHeight="1">
      <c r="B42" s="455" t="s">
        <v>2327</v>
      </c>
    </row>
    <row r="43" spans="2:2" ht="16.5" customHeight="1">
      <c r="B43" s="455" t="s">
        <v>2326</v>
      </c>
    </row>
    <row r="44" spans="2:2" ht="16.5" customHeight="1">
      <c r="B44" s="455" t="s">
        <v>2325</v>
      </c>
    </row>
    <row r="45" spans="2:2" ht="30" customHeight="1">
      <c r="B45" s="455" t="s">
        <v>2324</v>
      </c>
    </row>
    <row r="46" spans="2:2" ht="16.5" customHeight="1">
      <c r="B46" s="455" t="s">
        <v>2323</v>
      </c>
    </row>
    <row r="47" spans="2:2" ht="14.25" customHeight="1">
      <c r="B47" s="455" t="s">
        <v>2322</v>
      </c>
    </row>
    <row r="48" spans="2:2">
      <c r="B48" s="538" t="s">
        <v>1926</v>
      </c>
    </row>
    <row r="49" spans="2:2" ht="15" customHeight="1">
      <c r="B49" s="455" t="s">
        <v>2321</v>
      </c>
    </row>
    <row r="50" spans="2:2" ht="15.75" customHeight="1">
      <c r="B50" s="455" t="s">
        <v>2320</v>
      </c>
    </row>
    <row r="51" spans="2:2" ht="16.5" customHeight="1">
      <c r="B51" s="455" t="s">
        <v>1924</v>
      </c>
    </row>
    <row r="52" spans="2:2" ht="15.75" customHeight="1">
      <c r="B52" s="455" t="s">
        <v>1905</v>
      </c>
    </row>
    <row r="53" spans="2:2" ht="25.5">
      <c r="B53" s="455" t="s">
        <v>2319</v>
      </c>
    </row>
    <row r="54" spans="2:2" ht="30" customHeight="1">
      <c r="B54" s="455" t="s">
        <v>2318</v>
      </c>
    </row>
    <row r="55" spans="2:2" ht="15.75" customHeight="1">
      <c r="B55" s="455" t="s">
        <v>1911</v>
      </c>
    </row>
    <row r="56" spans="2:2" ht="27.75" customHeight="1">
      <c r="B56" s="455" t="s">
        <v>2317</v>
      </c>
    </row>
    <row r="57" spans="2:2" ht="15.75" customHeight="1">
      <c r="B57" s="455" t="s">
        <v>2316</v>
      </c>
    </row>
    <row r="58" spans="2:2" ht="15.75" customHeight="1">
      <c r="B58" s="455" t="s">
        <v>2315</v>
      </c>
    </row>
    <row r="59" spans="2:2" ht="15.75" customHeight="1">
      <c r="B59" s="455" t="s">
        <v>2314</v>
      </c>
    </row>
    <row r="60" spans="2:2" ht="15" customHeight="1">
      <c r="B60" s="455" t="s">
        <v>1898</v>
      </c>
    </row>
    <row r="61" spans="2:2" ht="14.25" customHeight="1">
      <c r="B61" s="538" t="s">
        <v>2313</v>
      </c>
    </row>
    <row r="62" spans="2:2" ht="27" customHeight="1">
      <c r="B62" s="455" t="s">
        <v>2312</v>
      </c>
    </row>
    <row r="63" spans="2:2" ht="15" customHeight="1">
      <c r="B63" s="455" t="s">
        <v>1905</v>
      </c>
    </row>
    <row r="64" spans="2:2" ht="15" customHeight="1">
      <c r="B64" s="455" t="s">
        <v>1911</v>
      </c>
    </row>
    <row r="65" spans="1:8" ht="14.25" customHeight="1">
      <c r="B65" s="455" t="s">
        <v>2311</v>
      </c>
    </row>
    <row r="66" spans="1:8" ht="14.25" customHeight="1">
      <c r="B66" s="455" t="s">
        <v>2310</v>
      </c>
    </row>
    <row r="67" spans="1:8" ht="13.5" customHeight="1">
      <c r="B67" s="455" t="s">
        <v>2309</v>
      </c>
    </row>
    <row r="68" spans="1:8" ht="13.5" customHeight="1">
      <c r="B68" s="455" t="s">
        <v>1991</v>
      </c>
    </row>
    <row r="69" spans="1:8" ht="49.5" customHeight="1">
      <c r="B69" s="442" t="s">
        <v>2308</v>
      </c>
    </row>
    <row r="70" spans="1:8">
      <c r="C70" s="430" t="s">
        <v>1726</v>
      </c>
      <c r="D70" s="430" t="s">
        <v>263</v>
      </c>
      <c r="E70" s="451">
        <v>3</v>
      </c>
      <c r="F70" s="488"/>
      <c r="G70" s="486"/>
      <c r="H70" s="488">
        <f>E70*F70</f>
        <v>0</v>
      </c>
    </row>
    <row r="72" spans="1:8" ht="138.75" customHeight="1">
      <c r="A72" s="432" t="s">
        <v>1703</v>
      </c>
      <c r="B72" s="442" t="s">
        <v>1892</v>
      </c>
    </row>
    <row r="73" spans="1:8" ht="81.75" customHeight="1">
      <c r="B73" s="455" t="s">
        <v>2307</v>
      </c>
    </row>
    <row r="74" spans="1:8" ht="15.75" customHeight="1">
      <c r="B74" s="442" t="s">
        <v>1889</v>
      </c>
      <c r="D74" s="525" t="s">
        <v>1058</v>
      </c>
      <c r="E74" s="524">
        <v>40</v>
      </c>
      <c r="F74" s="488"/>
      <c r="G74" s="486"/>
      <c r="H74" s="488">
        <f>E74*F74</f>
        <v>0</v>
      </c>
    </row>
    <row r="75" spans="1:8" ht="16.5" customHeight="1">
      <c r="B75" s="442" t="s">
        <v>1888</v>
      </c>
      <c r="D75" s="525" t="s">
        <v>1058</v>
      </c>
      <c r="E75" s="524">
        <v>40</v>
      </c>
      <c r="F75" s="488"/>
      <c r="G75" s="486"/>
      <c r="H75" s="488">
        <f>E75*F75</f>
        <v>0</v>
      </c>
    </row>
    <row r="77" spans="1:8" s="567" customFormat="1" ht="66" customHeight="1">
      <c r="A77" s="567" t="s">
        <v>1700</v>
      </c>
      <c r="B77" s="567" t="s">
        <v>2306</v>
      </c>
      <c r="C77" s="578"/>
      <c r="D77" s="578"/>
      <c r="E77" s="573"/>
      <c r="F77" s="572"/>
      <c r="G77" s="572"/>
      <c r="H77" s="572"/>
    </row>
    <row r="78" spans="1:8" s="567" customFormat="1" ht="18" customHeight="1">
      <c r="A78" s="479"/>
      <c r="B78" s="577"/>
      <c r="C78" s="495"/>
      <c r="D78" s="571" t="s">
        <v>1058</v>
      </c>
      <c r="E78" s="570">
        <v>35</v>
      </c>
      <c r="F78" s="568"/>
      <c r="G78" s="569"/>
      <c r="H78" s="568">
        <f>E78*F78</f>
        <v>0</v>
      </c>
    </row>
    <row r="80" spans="1:8" s="567" customFormat="1" ht="66" customHeight="1">
      <c r="A80" s="567" t="s">
        <v>1697</v>
      </c>
      <c r="B80" s="567" t="s">
        <v>2305</v>
      </c>
      <c r="C80" s="578"/>
      <c r="D80" s="578"/>
      <c r="E80" s="573"/>
      <c r="F80" s="572"/>
      <c r="G80" s="572"/>
      <c r="H80" s="572"/>
    </row>
    <row r="81" spans="1:10" s="567" customFormat="1" ht="18" customHeight="1">
      <c r="A81" s="479"/>
      <c r="B81" s="577"/>
      <c r="C81" s="495"/>
      <c r="D81" s="571" t="s">
        <v>1058</v>
      </c>
      <c r="E81" s="570">
        <v>5</v>
      </c>
      <c r="F81" s="568"/>
      <c r="G81" s="569"/>
      <c r="H81" s="568">
        <f>E81*F81</f>
        <v>0</v>
      </c>
    </row>
    <row r="83" spans="1:10" s="567" customFormat="1" ht="121.5" customHeight="1">
      <c r="A83" s="479" t="s">
        <v>1694</v>
      </c>
      <c r="B83" s="567" t="s">
        <v>2304</v>
      </c>
      <c r="E83" s="573"/>
      <c r="F83" s="572"/>
      <c r="G83" s="572"/>
      <c r="H83" s="572"/>
    </row>
    <row r="84" spans="1:10" s="567" customFormat="1" ht="44.25" customHeight="1">
      <c r="A84" s="479"/>
      <c r="B84" s="567" t="s">
        <v>2303</v>
      </c>
      <c r="E84" s="573"/>
      <c r="F84" s="572"/>
      <c r="G84" s="572"/>
      <c r="H84" s="572"/>
    </row>
    <row r="85" spans="1:10" s="567" customFormat="1" ht="18" customHeight="1">
      <c r="A85" s="479"/>
      <c r="D85" s="571" t="s">
        <v>81</v>
      </c>
      <c r="E85" s="570">
        <v>3</v>
      </c>
      <c r="F85" s="568"/>
      <c r="G85" s="569"/>
      <c r="H85" s="568">
        <f>E85*F85</f>
        <v>0</v>
      </c>
    </row>
    <row r="87" spans="1:10" s="558" customFormat="1" ht="120.75" customHeight="1">
      <c r="A87" s="566" t="s">
        <v>1692</v>
      </c>
      <c r="B87" s="564" t="s">
        <v>1881</v>
      </c>
      <c r="C87" s="563"/>
      <c r="D87" s="562"/>
      <c r="E87" s="553"/>
      <c r="F87" s="560"/>
      <c r="G87" s="561"/>
      <c r="H87" s="560"/>
      <c r="J87" s="559"/>
    </row>
    <row r="88" spans="1:10" s="558" customFormat="1" ht="77.25" customHeight="1">
      <c r="A88" s="565"/>
      <c r="B88" s="564" t="s">
        <v>1880</v>
      </c>
      <c r="C88" s="563"/>
      <c r="D88" s="562"/>
      <c r="E88" s="553"/>
      <c r="F88" s="560"/>
      <c r="G88" s="561"/>
      <c r="H88" s="560"/>
      <c r="J88" s="559"/>
    </row>
    <row r="89" spans="1:10" s="558" customFormat="1" ht="21.75" customHeight="1">
      <c r="A89" s="565"/>
      <c r="B89" s="556" t="s">
        <v>1879</v>
      </c>
      <c r="C89" s="563"/>
      <c r="J89" s="559"/>
    </row>
    <row r="90" spans="1:10" s="558" customFormat="1" ht="31.5" customHeight="1">
      <c r="A90" s="565"/>
      <c r="B90" s="564" t="s">
        <v>1878</v>
      </c>
      <c r="C90" s="563"/>
      <c r="D90" s="562"/>
      <c r="E90" s="553"/>
      <c r="F90" s="560"/>
      <c r="G90" s="561"/>
      <c r="H90" s="560"/>
      <c r="J90" s="559"/>
    </row>
    <row r="91" spans="1:10" s="550" customFormat="1" ht="14.25">
      <c r="A91" s="557"/>
      <c r="B91" s="556"/>
      <c r="C91" s="555"/>
      <c r="D91" s="554" t="s">
        <v>81</v>
      </c>
      <c r="E91" s="553">
        <v>3</v>
      </c>
      <c r="F91" s="551"/>
      <c r="G91" s="552"/>
      <c r="H91" s="551">
        <f>E91*F91</f>
        <v>0</v>
      </c>
    </row>
    <row r="94" spans="1:10" ht="20.25" customHeight="1">
      <c r="B94" s="426" t="s">
        <v>2302</v>
      </c>
      <c r="H94" s="425">
        <f>SUM(H67:H92)</f>
        <v>0</v>
      </c>
    </row>
    <row r="97" spans="1:8" ht="17.25" customHeight="1">
      <c r="B97" s="426" t="s">
        <v>1724</v>
      </c>
    </row>
    <row r="99" spans="1:8" s="438" customFormat="1" ht="46.5" customHeight="1">
      <c r="A99" s="432" t="s">
        <v>1705</v>
      </c>
      <c r="B99" s="546" t="s">
        <v>2301</v>
      </c>
      <c r="C99" s="452"/>
      <c r="D99" s="451"/>
      <c r="E99" s="547"/>
      <c r="F99" s="548"/>
      <c r="G99" s="547"/>
    </row>
    <row r="100" spans="1:8" s="438" customFormat="1" ht="33" customHeight="1">
      <c r="A100" s="443"/>
      <c r="B100" s="546" t="s">
        <v>1871</v>
      </c>
      <c r="C100" s="540"/>
      <c r="D100" s="545"/>
      <c r="E100" s="544"/>
      <c r="F100" s="543"/>
      <c r="G100" s="543"/>
      <c r="H100" s="542"/>
    </row>
    <row r="101" spans="1:8" s="438" customFormat="1" ht="21" customHeight="1">
      <c r="A101" s="443"/>
      <c r="B101" s="541" t="s">
        <v>1870</v>
      </c>
      <c r="C101" s="540"/>
      <c r="D101" s="430" t="s">
        <v>263</v>
      </c>
      <c r="E101" s="429">
        <v>1</v>
      </c>
      <c r="F101" s="488"/>
      <c r="G101" s="486"/>
      <c r="H101" s="488">
        <f>E101*F101</f>
        <v>0</v>
      </c>
    </row>
    <row r="102" spans="1:8" s="438" customFormat="1" ht="21.75" customHeight="1">
      <c r="A102" s="443"/>
      <c r="B102" s="541" t="s">
        <v>2300</v>
      </c>
      <c r="C102" s="540"/>
      <c r="D102" s="430" t="s">
        <v>263</v>
      </c>
      <c r="E102" s="429">
        <v>2</v>
      </c>
      <c r="F102" s="488"/>
      <c r="G102" s="486"/>
      <c r="H102" s="488">
        <f>E102*F102</f>
        <v>0</v>
      </c>
    </row>
    <row r="103" spans="1:8" s="438" customFormat="1" ht="14.25">
      <c r="A103" s="443"/>
      <c r="B103" s="518"/>
      <c r="C103" s="540"/>
    </row>
    <row r="105" spans="1:8" s="549" customFormat="1" ht="75" customHeight="1">
      <c r="A105" s="432" t="s">
        <v>1703</v>
      </c>
      <c r="B105" s="442" t="s">
        <v>2299</v>
      </c>
      <c r="E105" s="524"/>
      <c r="F105" s="523"/>
      <c r="G105" s="523"/>
      <c r="H105" s="523"/>
    </row>
    <row r="106" spans="1:8" s="549" customFormat="1" ht="18" customHeight="1">
      <c r="A106" s="432"/>
      <c r="B106" s="549" t="s">
        <v>1876</v>
      </c>
      <c r="C106" s="437"/>
      <c r="D106" s="539" t="s">
        <v>81</v>
      </c>
      <c r="E106" s="451">
        <v>1</v>
      </c>
      <c r="F106" s="427"/>
      <c r="G106" s="428"/>
      <c r="H106" s="427">
        <f>E106*F106</f>
        <v>0</v>
      </c>
    </row>
    <row r="108" spans="1:8" ht="66.75" customHeight="1">
      <c r="A108" s="432" t="s">
        <v>1700</v>
      </c>
      <c r="B108" s="442" t="s">
        <v>1865</v>
      </c>
    </row>
    <row r="109" spans="1:8">
      <c r="D109" s="539" t="s">
        <v>81</v>
      </c>
      <c r="E109" s="451">
        <v>1</v>
      </c>
      <c r="F109" s="427"/>
      <c r="G109" s="428"/>
      <c r="H109" s="427">
        <f>E109*F109</f>
        <v>0</v>
      </c>
    </row>
    <row r="111" spans="1:8" s="438" customFormat="1" ht="36.75" customHeight="1">
      <c r="A111" s="432" t="s">
        <v>1697</v>
      </c>
      <c r="B111" s="442" t="s">
        <v>2298</v>
      </c>
      <c r="C111" s="424"/>
      <c r="D111" s="598"/>
      <c r="E111" s="597"/>
      <c r="F111" s="597"/>
      <c r="G111" s="596"/>
      <c r="H111" s="596"/>
    </row>
    <row r="112" spans="1:8" s="438" customFormat="1" ht="14.25">
      <c r="A112" s="595"/>
      <c r="B112" s="594"/>
      <c r="C112" s="593"/>
      <c r="D112" s="452" t="s">
        <v>81</v>
      </c>
      <c r="E112" s="451">
        <v>1</v>
      </c>
      <c r="F112" s="488"/>
      <c r="G112" s="486"/>
      <c r="H112" s="488">
        <f>E112*F112</f>
        <v>0</v>
      </c>
    </row>
    <row r="114" spans="1:8" s="470" customFormat="1" ht="47.25" customHeight="1">
      <c r="A114" s="479" t="s">
        <v>1694</v>
      </c>
      <c r="B114" s="478" t="s">
        <v>1712</v>
      </c>
      <c r="C114" s="473"/>
      <c r="D114" s="472"/>
      <c r="E114" s="471"/>
      <c r="F114" s="477"/>
      <c r="G114" s="477"/>
      <c r="H114" s="476"/>
    </row>
    <row r="115" spans="1:8" s="470" customFormat="1" ht="14.25">
      <c r="A115" s="475"/>
      <c r="B115" s="474"/>
      <c r="C115" s="473"/>
      <c r="D115" s="472" t="s">
        <v>341</v>
      </c>
      <c r="E115" s="471">
        <v>1</v>
      </c>
      <c r="F115" s="427"/>
      <c r="G115" s="428"/>
      <c r="H115" s="427">
        <f>E115*F115</f>
        <v>0</v>
      </c>
    </row>
    <row r="118" spans="1:8" ht="15.75">
      <c r="B118" s="426" t="s">
        <v>1711</v>
      </c>
      <c r="H118" s="425">
        <f>SUM(H100:H117)</f>
        <v>0</v>
      </c>
    </row>
  </sheetData>
  <sheetProtection selectLockedCells="1" selectUnlockedCells="1"/>
  <mergeCells count="3">
    <mergeCell ref="B5:H5"/>
    <mergeCell ref="B6:H6"/>
    <mergeCell ref="B8:H8"/>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&amp;L&amp;"Calibri,Krepko"&amp;9DU Polzela, 4-Načrt s področja strojništva, 6683-PZI&amp;R&amp;"Calibri,Krepko"&amp;9&amp;A</oddHeader>
    <oddFooter>&amp;R&amp;"Calibri,Običajno"&amp;P/&amp;N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17015-1DD2-43C8-BCCC-C10360424C3E}">
  <sheetPr>
    <tabColor rgb="FF00B0F0"/>
  </sheetPr>
  <dimension ref="A2:H614"/>
  <sheetViews>
    <sheetView view="pageBreakPreview" zoomScaleNormal="100" zoomScaleSheetLayoutView="100" zoomScalePageLayoutView="70" workbookViewId="0">
      <selection activeCell="F593" sqref="F593"/>
    </sheetView>
  </sheetViews>
  <sheetFormatPr defaultColWidth="11" defaultRowHeight="14.25"/>
  <cols>
    <col min="1" max="1" width="4.140625" style="661" customWidth="1"/>
    <col min="2" max="2" width="46.7109375" style="660" customWidth="1"/>
    <col min="3" max="3" width="9.85546875" style="659" customWidth="1"/>
    <col min="4" max="4" width="6.42578125" style="658" customWidth="1"/>
    <col min="5" max="5" width="6.42578125" style="657" customWidth="1"/>
    <col min="6" max="6" width="8.7109375" style="656" customWidth="1"/>
    <col min="7" max="7" width="1" style="656" customWidth="1"/>
    <col min="8" max="8" width="10.7109375" style="656" customWidth="1"/>
    <col min="9" max="10" width="16.7109375" style="655" customWidth="1"/>
    <col min="11" max="16384" width="11" style="655"/>
  </cols>
  <sheetData>
    <row r="2" spans="1:8" ht="18">
      <c r="A2" s="728"/>
      <c r="B2" s="1298" t="s">
        <v>2590</v>
      </c>
      <c r="C2" s="1300"/>
      <c r="D2" s="1300"/>
      <c r="E2" s="1300"/>
      <c r="F2" s="1300"/>
    </row>
    <row r="3" spans="1:8" ht="40.5" customHeight="1">
      <c r="A3" s="728"/>
      <c r="B3" s="1304" t="s">
        <v>2589</v>
      </c>
      <c r="C3" s="1305"/>
      <c r="D3" s="1305"/>
      <c r="E3" s="1305"/>
      <c r="F3" s="1305"/>
      <c r="G3" s="1305"/>
      <c r="H3" s="1305"/>
    </row>
    <row r="4" spans="1:8" ht="29.25" customHeight="1">
      <c r="A4" s="728"/>
      <c r="B4" s="1303" t="s">
        <v>1781</v>
      </c>
      <c r="C4" s="1299"/>
      <c r="D4" s="1299"/>
      <c r="E4" s="1299"/>
      <c r="F4" s="1299"/>
      <c r="G4" s="1299"/>
      <c r="H4" s="1299"/>
    </row>
    <row r="5" spans="1:8" ht="14.25" customHeight="1">
      <c r="A5" s="728"/>
      <c r="B5" s="1303" t="s">
        <v>1710</v>
      </c>
      <c r="C5" s="1299"/>
      <c r="D5" s="1299"/>
      <c r="E5" s="1299"/>
      <c r="F5" s="1299"/>
      <c r="G5" s="1299"/>
      <c r="H5" s="1299"/>
    </row>
    <row r="6" spans="1:8" ht="14.25" customHeight="1">
      <c r="A6" s="728"/>
      <c r="B6" s="1303" t="s">
        <v>2588</v>
      </c>
      <c r="C6" s="1299"/>
      <c r="D6" s="1299"/>
      <c r="E6" s="1299"/>
      <c r="F6" s="1299"/>
      <c r="G6" s="1297"/>
      <c r="H6" s="1297"/>
    </row>
    <row r="7" spans="1:8" ht="44.25" customHeight="1">
      <c r="A7" s="728"/>
      <c r="B7" s="1301" t="s">
        <v>3415</v>
      </c>
      <c r="C7" s="1302"/>
      <c r="D7" s="1302"/>
      <c r="E7" s="1302"/>
      <c r="F7" s="1302"/>
      <c r="G7" s="1302"/>
      <c r="H7" s="1302"/>
    </row>
    <row r="10" spans="1:8" ht="22.5" customHeight="1">
      <c r="A10" s="728"/>
      <c r="B10" s="1298" t="s">
        <v>1708</v>
      </c>
      <c r="C10" s="1299"/>
      <c r="D10" s="1299"/>
      <c r="E10" s="1299"/>
      <c r="F10" s="1299"/>
      <c r="G10" s="1299"/>
      <c r="H10" s="1299"/>
    </row>
    <row r="11" spans="1:8" ht="15">
      <c r="A11" s="728"/>
    </row>
    <row r="12" spans="1:8" ht="15">
      <c r="A12" s="728"/>
      <c r="B12" s="727" t="s">
        <v>2587</v>
      </c>
      <c r="C12" s="699"/>
      <c r="H12" s="675">
        <f>H587</f>
        <v>0</v>
      </c>
    </row>
    <row r="13" spans="1:8" ht="15">
      <c r="A13" s="728"/>
      <c r="B13" s="727" t="s">
        <v>1780</v>
      </c>
      <c r="C13" s="699"/>
      <c r="H13" s="675">
        <f>H602</f>
        <v>0</v>
      </c>
    </row>
    <row r="14" spans="1:8" ht="15">
      <c r="A14" s="728"/>
    </row>
    <row r="15" spans="1:8" ht="15.75" thickBot="1">
      <c r="A15" s="728"/>
      <c r="B15" s="660" t="s">
        <v>2586</v>
      </c>
      <c r="H15" s="668">
        <f>SUM(H12:H13)</f>
        <v>0</v>
      </c>
    </row>
    <row r="18" spans="1:8">
      <c r="B18" s="727" t="s">
        <v>2585</v>
      </c>
    </row>
    <row r="19" spans="1:8" ht="15">
      <c r="B19" s="1296" t="s">
        <v>2584</v>
      </c>
      <c r="C19" s="1297"/>
      <c r="D19" s="1297"/>
      <c r="E19" s="1297"/>
      <c r="F19" s="1297"/>
    </row>
    <row r="20" spans="1:8">
      <c r="B20" s="727"/>
    </row>
    <row r="21" spans="1:8">
      <c r="B21" s="727"/>
    </row>
    <row r="22" spans="1:8">
      <c r="B22" s="726"/>
    </row>
    <row r="23" spans="1:8">
      <c r="B23" s="726"/>
    </row>
    <row r="24" spans="1:8" ht="15" thickBot="1">
      <c r="B24" s="726"/>
    </row>
    <row r="25" spans="1:8" ht="15.75" customHeight="1" thickBot="1">
      <c r="A25" s="725" t="s">
        <v>1050</v>
      </c>
      <c r="B25" s="724" t="s">
        <v>1051</v>
      </c>
      <c r="C25" s="723" t="s">
        <v>1052</v>
      </c>
      <c r="D25" s="722" t="s">
        <v>1053</v>
      </c>
      <c r="E25" s="721" t="s">
        <v>1054</v>
      </c>
      <c r="F25" s="720" t="s">
        <v>1055</v>
      </c>
      <c r="G25" s="719"/>
      <c r="H25" s="718" t="s">
        <v>1056</v>
      </c>
    </row>
    <row r="26" spans="1:8" ht="15.75">
      <c r="B26" s="717"/>
    </row>
    <row r="27" spans="1:8" ht="15">
      <c r="B27" s="667" t="s">
        <v>2583</v>
      </c>
    </row>
    <row r="28" spans="1:8" ht="15">
      <c r="B28" s="667"/>
    </row>
    <row r="29" spans="1:8" ht="15">
      <c r="B29" s="667" t="s">
        <v>2582</v>
      </c>
      <c r="C29" s="673"/>
    </row>
    <row r="30" spans="1:8" s="658" customFormat="1" ht="12.75">
      <c r="A30" s="661"/>
      <c r="B30" s="670"/>
      <c r="C30" s="673"/>
      <c r="E30" s="657"/>
      <c r="F30" s="656"/>
      <c r="G30" s="656"/>
      <c r="H30" s="656"/>
    </row>
    <row r="31" spans="1:8" s="658" customFormat="1" ht="38.25">
      <c r="A31" s="661">
        <v>1</v>
      </c>
      <c r="B31" s="670" t="s">
        <v>2581</v>
      </c>
      <c r="C31" s="673"/>
      <c r="E31" s="657"/>
      <c r="F31" s="656"/>
      <c r="G31" s="656"/>
      <c r="H31" s="656"/>
    </row>
    <row r="32" spans="1:8" s="658" customFormat="1" ht="12.75">
      <c r="A32" s="661"/>
      <c r="B32" s="716"/>
      <c r="C32" s="673"/>
      <c r="E32" s="657"/>
      <c r="F32" s="656"/>
      <c r="G32" s="656"/>
      <c r="H32" s="656"/>
    </row>
    <row r="33" spans="1:8" s="658" customFormat="1" ht="12.75">
      <c r="A33" s="661"/>
      <c r="B33" s="716"/>
      <c r="C33" s="673"/>
      <c r="E33" s="657"/>
      <c r="F33" s="656"/>
      <c r="G33" s="656"/>
      <c r="H33" s="656"/>
    </row>
    <row r="34" spans="1:8" s="658" customFormat="1" ht="12.75">
      <c r="A34" s="661"/>
      <c r="B34" s="716"/>
      <c r="C34" s="673"/>
      <c r="E34" s="657"/>
      <c r="F34" s="656"/>
      <c r="G34" s="656"/>
      <c r="H34" s="656"/>
    </row>
    <row r="35" spans="1:8" s="658" customFormat="1" ht="12.75">
      <c r="A35" s="661"/>
      <c r="B35" s="716"/>
      <c r="C35" s="673"/>
      <c r="E35" s="657"/>
      <c r="F35" s="656"/>
      <c r="G35" s="656"/>
      <c r="H35" s="656"/>
    </row>
    <row r="36" spans="1:8" s="658" customFormat="1" ht="12.75">
      <c r="A36" s="661"/>
      <c r="B36" s="716"/>
      <c r="C36" s="673"/>
      <c r="E36" s="657"/>
      <c r="F36" s="656"/>
      <c r="G36" s="656"/>
      <c r="H36" s="656"/>
    </row>
    <row r="37" spans="1:8" s="658" customFormat="1" ht="12.75">
      <c r="A37" s="661"/>
      <c r="B37" s="716"/>
      <c r="C37" s="673"/>
      <c r="E37" s="657"/>
      <c r="F37" s="656"/>
      <c r="G37" s="656"/>
      <c r="H37" s="656"/>
    </row>
    <row r="38" spans="1:8" s="658" customFormat="1" ht="12.75">
      <c r="A38" s="661"/>
      <c r="B38" s="716"/>
      <c r="C38" s="673"/>
      <c r="E38" s="657"/>
      <c r="F38" s="656"/>
      <c r="G38" s="656"/>
      <c r="H38" s="656"/>
    </row>
    <row r="39" spans="1:8" s="658" customFormat="1" ht="12.75">
      <c r="A39" s="661"/>
      <c r="B39" s="716"/>
      <c r="C39" s="673"/>
      <c r="E39" s="657"/>
      <c r="F39" s="656"/>
      <c r="G39" s="656"/>
      <c r="H39" s="656"/>
    </row>
    <row r="40" spans="1:8" s="658" customFormat="1" ht="12.75">
      <c r="A40" s="661"/>
      <c r="B40" s="716"/>
      <c r="C40" s="673"/>
      <c r="E40" s="657"/>
      <c r="F40" s="656"/>
      <c r="G40" s="656"/>
      <c r="H40" s="656"/>
    </row>
    <row r="41" spans="1:8" s="658" customFormat="1" ht="12.75">
      <c r="A41" s="661"/>
      <c r="B41" s="716"/>
      <c r="C41" s="673"/>
      <c r="E41" s="657"/>
      <c r="F41" s="656"/>
      <c r="G41" s="656"/>
      <c r="H41" s="656"/>
    </row>
    <row r="42" spans="1:8" s="658" customFormat="1" ht="12.75">
      <c r="A42" s="661"/>
      <c r="B42" s="716"/>
      <c r="C42" s="673"/>
      <c r="E42" s="657"/>
      <c r="F42" s="656"/>
      <c r="G42" s="656"/>
      <c r="H42" s="656"/>
    </row>
    <row r="43" spans="1:8" s="658" customFormat="1" ht="12.75">
      <c r="A43" s="661"/>
      <c r="B43" s="716"/>
      <c r="C43" s="673"/>
      <c r="E43" s="657"/>
      <c r="F43" s="656"/>
      <c r="G43" s="656"/>
      <c r="H43" s="656"/>
    </row>
    <row r="44" spans="1:8" s="658" customFormat="1" ht="12.75">
      <c r="A44" s="661"/>
      <c r="B44" s="716"/>
      <c r="C44" s="673"/>
      <c r="E44" s="657"/>
      <c r="F44" s="656"/>
      <c r="G44" s="656"/>
      <c r="H44" s="656"/>
    </row>
    <row r="45" spans="1:8" s="658" customFormat="1" ht="12.75">
      <c r="A45" s="661"/>
      <c r="B45" s="716"/>
      <c r="C45" s="673"/>
      <c r="E45" s="657"/>
      <c r="F45" s="656"/>
      <c r="G45" s="656"/>
      <c r="H45" s="656"/>
    </row>
    <row r="46" spans="1:8" s="658" customFormat="1" ht="12.75">
      <c r="A46" s="661"/>
      <c r="B46" s="716"/>
      <c r="C46" s="673"/>
      <c r="E46" s="657"/>
      <c r="F46" s="656"/>
      <c r="G46" s="656"/>
      <c r="H46" s="656"/>
    </row>
    <row r="47" spans="1:8" s="658" customFormat="1" ht="12.75">
      <c r="A47" s="661"/>
      <c r="B47" s="716"/>
      <c r="C47" s="673"/>
      <c r="E47" s="657"/>
      <c r="F47" s="656"/>
      <c r="G47" s="656"/>
      <c r="H47" s="656"/>
    </row>
    <row r="48" spans="1:8" s="658" customFormat="1" ht="12.75">
      <c r="A48" s="661"/>
      <c r="B48" s="716"/>
      <c r="C48" s="673"/>
      <c r="E48" s="657"/>
      <c r="F48" s="656"/>
      <c r="G48" s="656"/>
      <c r="H48" s="656"/>
    </row>
    <row r="49" spans="1:8" s="658" customFormat="1" ht="12.75">
      <c r="A49" s="661"/>
      <c r="B49" s="716"/>
      <c r="C49" s="673"/>
      <c r="E49" s="657"/>
      <c r="F49" s="656"/>
      <c r="G49" s="656"/>
      <c r="H49" s="656"/>
    </row>
    <row r="50" spans="1:8" s="658" customFormat="1" ht="12.75">
      <c r="A50" s="661"/>
      <c r="B50" s="716"/>
      <c r="C50" s="673"/>
      <c r="E50" s="657"/>
      <c r="F50" s="656"/>
      <c r="G50" s="656"/>
      <c r="H50" s="656"/>
    </row>
    <row r="51" spans="1:8" s="658" customFormat="1" ht="12.75">
      <c r="A51" s="661"/>
      <c r="B51" s="716"/>
      <c r="C51" s="673"/>
      <c r="E51" s="657"/>
      <c r="F51" s="656"/>
      <c r="G51" s="656"/>
      <c r="H51" s="656"/>
    </row>
    <row r="52" spans="1:8" s="658" customFormat="1" ht="12.75">
      <c r="A52" s="661"/>
      <c r="B52" s="716"/>
      <c r="C52" s="673"/>
      <c r="E52" s="657"/>
      <c r="F52" s="656"/>
      <c r="G52" s="656"/>
      <c r="H52" s="656"/>
    </row>
    <row r="53" spans="1:8" s="658" customFormat="1" ht="12.75">
      <c r="A53" s="661"/>
      <c r="B53" s="716"/>
      <c r="C53" s="673"/>
      <c r="E53" s="657"/>
      <c r="F53" s="656"/>
      <c r="G53" s="656"/>
      <c r="H53" s="656"/>
    </row>
    <row r="54" spans="1:8" s="658" customFormat="1" ht="12.75">
      <c r="A54" s="661"/>
      <c r="B54" s="716"/>
      <c r="C54" s="673"/>
      <c r="E54" s="657"/>
      <c r="F54" s="656"/>
      <c r="G54" s="656"/>
      <c r="H54" s="656"/>
    </row>
    <row r="55" spans="1:8" s="658" customFormat="1" ht="12.75">
      <c r="A55" s="661"/>
      <c r="B55" s="716"/>
      <c r="C55" s="673"/>
      <c r="E55" s="657"/>
      <c r="F55" s="656"/>
      <c r="G55" s="656"/>
      <c r="H55" s="656"/>
    </row>
    <row r="56" spans="1:8" s="658" customFormat="1" ht="12.75">
      <c r="A56" s="661"/>
      <c r="B56" s="716"/>
      <c r="C56" s="673"/>
      <c r="E56" s="657"/>
      <c r="F56" s="656"/>
      <c r="G56" s="656"/>
      <c r="H56" s="656"/>
    </row>
    <row r="57" spans="1:8" s="658" customFormat="1" ht="12.75">
      <c r="A57" s="661"/>
      <c r="B57" s="716"/>
      <c r="C57" s="673"/>
      <c r="E57" s="657"/>
      <c r="F57" s="656"/>
      <c r="G57" s="656"/>
      <c r="H57" s="656"/>
    </row>
    <row r="58" spans="1:8" s="658" customFormat="1" ht="12.75">
      <c r="A58" s="661"/>
      <c r="B58" s="716"/>
      <c r="C58" s="673"/>
      <c r="E58" s="657"/>
      <c r="F58" s="656"/>
      <c r="G58" s="656"/>
      <c r="H58" s="656"/>
    </row>
    <row r="59" spans="1:8" s="658" customFormat="1" ht="12.75">
      <c r="A59" s="661"/>
      <c r="B59" s="716"/>
      <c r="C59" s="673"/>
      <c r="E59" s="657"/>
      <c r="F59" s="656"/>
      <c r="G59" s="656"/>
      <c r="H59" s="656"/>
    </row>
    <row r="60" spans="1:8" s="658" customFormat="1" ht="12.75">
      <c r="A60" s="661"/>
      <c r="B60" s="716"/>
      <c r="C60" s="673"/>
      <c r="E60" s="657"/>
      <c r="F60" s="656"/>
      <c r="G60" s="656"/>
      <c r="H60" s="656"/>
    </row>
    <row r="61" spans="1:8" s="658" customFormat="1" ht="12.75">
      <c r="A61" s="661"/>
      <c r="B61" s="716"/>
      <c r="C61" s="673"/>
      <c r="E61" s="657"/>
      <c r="F61" s="656"/>
      <c r="G61" s="656"/>
      <c r="H61" s="656"/>
    </row>
    <row r="62" spans="1:8" s="658" customFormat="1" ht="12.75">
      <c r="A62" s="661"/>
      <c r="B62" s="716"/>
      <c r="C62" s="673"/>
      <c r="E62" s="657"/>
      <c r="F62" s="656"/>
      <c r="G62" s="656"/>
      <c r="H62" s="656"/>
    </row>
    <row r="63" spans="1:8" s="658" customFormat="1" ht="12.75">
      <c r="A63" s="661"/>
      <c r="B63" s="716"/>
      <c r="C63" s="673"/>
      <c r="E63" s="657"/>
      <c r="F63" s="656"/>
      <c r="G63" s="656"/>
      <c r="H63" s="656"/>
    </row>
    <row r="64" spans="1:8" s="658" customFormat="1" ht="12.75">
      <c r="A64" s="661"/>
      <c r="B64" s="716"/>
      <c r="C64" s="673"/>
      <c r="E64" s="657"/>
      <c r="F64" s="656"/>
      <c r="G64" s="656"/>
      <c r="H64" s="656"/>
    </row>
    <row r="65" spans="1:8" s="658" customFormat="1" ht="12.75">
      <c r="A65" s="661"/>
      <c r="B65" s="716"/>
      <c r="C65" s="673"/>
      <c r="E65" s="657"/>
      <c r="F65" s="656"/>
      <c r="G65" s="656"/>
      <c r="H65" s="656"/>
    </row>
    <row r="66" spans="1:8" s="658" customFormat="1" ht="12.75">
      <c r="A66" s="661"/>
      <c r="B66" s="716"/>
      <c r="C66" s="673"/>
      <c r="E66" s="657"/>
      <c r="F66" s="656"/>
      <c r="G66" s="656"/>
      <c r="H66" s="656"/>
    </row>
    <row r="67" spans="1:8" s="658" customFormat="1" ht="12.75">
      <c r="A67" s="661"/>
      <c r="B67" s="716"/>
      <c r="C67" s="673"/>
      <c r="E67" s="657"/>
      <c r="F67" s="656"/>
      <c r="G67" s="656"/>
      <c r="H67" s="656"/>
    </row>
    <row r="68" spans="1:8" s="658" customFormat="1" ht="12.75">
      <c r="A68" s="661"/>
      <c r="B68" s="716"/>
      <c r="C68" s="673"/>
      <c r="E68" s="657"/>
      <c r="F68" s="656"/>
      <c r="G68" s="656"/>
      <c r="H68" s="656"/>
    </row>
    <row r="69" spans="1:8" s="658" customFormat="1" ht="12.75">
      <c r="A69" s="661"/>
      <c r="B69" s="716"/>
      <c r="C69" s="673"/>
      <c r="E69" s="657"/>
      <c r="F69" s="656"/>
      <c r="G69" s="656"/>
      <c r="H69" s="656"/>
    </row>
    <row r="70" spans="1:8" s="658" customFormat="1" ht="12.75">
      <c r="A70" s="661"/>
      <c r="B70" s="716"/>
      <c r="C70" s="673"/>
      <c r="E70" s="657"/>
      <c r="F70" s="656"/>
      <c r="G70" s="656"/>
      <c r="H70" s="656"/>
    </row>
    <row r="71" spans="1:8" s="658" customFormat="1" ht="12.75">
      <c r="A71" s="661"/>
      <c r="B71" s="716"/>
      <c r="C71" s="673"/>
      <c r="E71" s="657"/>
      <c r="F71" s="656"/>
      <c r="G71" s="656"/>
      <c r="H71" s="656"/>
    </row>
    <row r="72" spans="1:8" s="658" customFormat="1" ht="12.75">
      <c r="A72" s="661"/>
      <c r="B72" s="716"/>
      <c r="C72" s="673"/>
      <c r="E72" s="657"/>
      <c r="F72" s="656"/>
      <c r="G72" s="656"/>
      <c r="H72" s="656"/>
    </row>
    <row r="73" spans="1:8" s="658" customFormat="1" ht="12.75">
      <c r="A73" s="661"/>
      <c r="B73" s="716"/>
      <c r="C73" s="673"/>
      <c r="E73" s="657"/>
      <c r="F73" s="656"/>
      <c r="G73" s="656"/>
      <c r="H73" s="656"/>
    </row>
    <row r="74" spans="1:8" s="658" customFormat="1" ht="12.75">
      <c r="A74" s="661"/>
      <c r="B74" s="716"/>
      <c r="C74" s="673"/>
      <c r="E74" s="657"/>
      <c r="F74" s="656"/>
      <c r="G74" s="656"/>
      <c r="H74" s="656"/>
    </row>
    <row r="75" spans="1:8" s="658" customFormat="1" ht="12.75">
      <c r="A75" s="661"/>
      <c r="B75" s="716"/>
      <c r="C75" s="673"/>
      <c r="E75" s="657"/>
      <c r="F75" s="656"/>
      <c r="G75" s="656"/>
      <c r="H75" s="656"/>
    </row>
    <row r="76" spans="1:8" s="658" customFormat="1" ht="12.75">
      <c r="A76" s="661"/>
      <c r="B76" s="716"/>
      <c r="C76" s="673"/>
      <c r="E76" s="657"/>
      <c r="F76" s="656"/>
      <c r="G76" s="656"/>
      <c r="H76" s="656"/>
    </row>
    <row r="77" spans="1:8" s="658" customFormat="1" ht="12.75">
      <c r="A77" s="661"/>
      <c r="B77" s="716"/>
      <c r="C77" s="673"/>
      <c r="E77" s="657"/>
      <c r="F77" s="656"/>
      <c r="G77" s="656"/>
      <c r="H77" s="656"/>
    </row>
    <row r="78" spans="1:8" s="658" customFormat="1" ht="12.75">
      <c r="A78" s="661"/>
      <c r="B78" s="716"/>
      <c r="C78" s="673"/>
      <c r="E78" s="657"/>
      <c r="F78" s="656"/>
      <c r="G78" s="656"/>
      <c r="H78" s="656"/>
    </row>
    <row r="79" spans="1:8" s="658" customFormat="1" ht="12.75">
      <c r="A79" s="661"/>
      <c r="B79" s="716"/>
      <c r="C79" s="673"/>
      <c r="E79" s="657"/>
      <c r="F79" s="656"/>
      <c r="G79" s="656"/>
      <c r="H79" s="656"/>
    </row>
    <row r="80" spans="1:8" s="658" customFormat="1" ht="12.75">
      <c r="A80" s="661"/>
      <c r="B80" s="716"/>
      <c r="C80" s="673"/>
      <c r="E80" s="657"/>
      <c r="F80" s="656"/>
      <c r="G80" s="656"/>
      <c r="H80" s="656"/>
    </row>
    <row r="81" spans="1:8" s="658" customFormat="1" ht="12.75">
      <c r="A81" s="661"/>
      <c r="B81" s="716"/>
      <c r="C81" s="673"/>
      <c r="E81" s="657"/>
      <c r="F81" s="656"/>
      <c r="G81" s="656"/>
      <c r="H81" s="656"/>
    </row>
    <row r="82" spans="1:8" s="658" customFormat="1" ht="12.75">
      <c r="A82" s="661"/>
      <c r="B82" s="716"/>
      <c r="C82" s="673"/>
      <c r="E82" s="657"/>
      <c r="F82" s="656"/>
      <c r="G82" s="656"/>
      <c r="H82" s="656"/>
    </row>
    <row r="83" spans="1:8" s="658" customFormat="1" ht="12.75">
      <c r="A83" s="661"/>
      <c r="B83" s="716"/>
      <c r="C83" s="673"/>
      <c r="E83" s="657"/>
      <c r="F83" s="656"/>
      <c r="G83" s="656"/>
      <c r="H83" s="656"/>
    </row>
    <row r="84" spans="1:8" s="658" customFormat="1" ht="12.75">
      <c r="A84" s="661"/>
      <c r="B84" s="716"/>
      <c r="C84" s="673"/>
      <c r="E84" s="657"/>
      <c r="F84" s="656"/>
      <c r="G84" s="656"/>
      <c r="H84" s="656"/>
    </row>
    <row r="85" spans="1:8" s="658" customFormat="1" ht="12.75">
      <c r="A85" s="661"/>
      <c r="B85" s="716"/>
      <c r="C85" s="673"/>
      <c r="E85" s="657"/>
      <c r="F85" s="656"/>
      <c r="G85" s="656"/>
      <c r="H85" s="656"/>
    </row>
    <row r="86" spans="1:8" s="658" customFormat="1" ht="12.75">
      <c r="A86" s="661"/>
      <c r="B86" s="716"/>
      <c r="C86" s="673"/>
      <c r="E86" s="657"/>
      <c r="F86" s="656"/>
      <c r="G86" s="656"/>
      <c r="H86" s="656"/>
    </row>
    <row r="87" spans="1:8" s="658" customFormat="1" ht="12.75">
      <c r="A87" s="661"/>
      <c r="B87" s="716"/>
      <c r="C87" s="673"/>
      <c r="E87" s="657"/>
      <c r="F87" s="656"/>
      <c r="G87" s="656"/>
      <c r="H87" s="656"/>
    </row>
    <row r="88" spans="1:8" s="658" customFormat="1" ht="12.75">
      <c r="A88" s="661"/>
      <c r="B88" s="716"/>
      <c r="C88" s="673"/>
      <c r="E88" s="657"/>
      <c r="F88" s="656"/>
      <c r="G88" s="656"/>
      <c r="H88" s="656"/>
    </row>
    <row r="89" spans="1:8" s="658" customFormat="1" ht="12.75">
      <c r="A89" s="661"/>
      <c r="B89" s="716"/>
      <c r="C89" s="673"/>
      <c r="E89" s="657"/>
      <c r="F89" s="656"/>
      <c r="G89" s="656"/>
      <c r="H89" s="656"/>
    </row>
    <row r="90" spans="1:8" s="658" customFormat="1" ht="12.75">
      <c r="A90" s="661"/>
      <c r="B90" s="716"/>
      <c r="C90" s="673"/>
      <c r="E90" s="657"/>
      <c r="F90" s="656"/>
      <c r="G90" s="656"/>
      <c r="H90" s="656"/>
    </row>
    <row r="91" spans="1:8" s="658" customFormat="1" ht="12.75">
      <c r="A91" s="661"/>
      <c r="B91" s="716"/>
      <c r="C91" s="673"/>
      <c r="E91" s="657"/>
      <c r="F91" s="656"/>
      <c r="G91" s="656"/>
      <c r="H91" s="656"/>
    </row>
    <row r="92" spans="1:8" s="658" customFormat="1" ht="12.75">
      <c r="A92" s="661"/>
      <c r="B92" s="716"/>
      <c r="C92" s="673"/>
      <c r="E92" s="657"/>
      <c r="F92" s="656"/>
      <c r="G92" s="656"/>
      <c r="H92" s="656"/>
    </row>
    <row r="93" spans="1:8" s="658" customFormat="1" ht="12.75">
      <c r="A93" s="661"/>
      <c r="B93" s="716"/>
      <c r="C93" s="673"/>
      <c r="E93" s="657"/>
      <c r="F93" s="656"/>
      <c r="G93" s="656"/>
      <c r="H93" s="656"/>
    </row>
    <row r="94" spans="1:8" s="658" customFormat="1" ht="12.75">
      <c r="A94" s="661"/>
      <c r="B94" s="716"/>
      <c r="C94" s="673"/>
      <c r="E94" s="657"/>
      <c r="F94" s="656"/>
      <c r="G94" s="656"/>
      <c r="H94" s="656"/>
    </row>
    <row r="95" spans="1:8" s="658" customFormat="1" ht="12.75">
      <c r="A95" s="661"/>
      <c r="B95" s="716"/>
      <c r="C95" s="673"/>
      <c r="E95" s="657"/>
      <c r="F95" s="656"/>
      <c r="G95" s="656"/>
      <c r="H95" s="656"/>
    </row>
    <row r="96" spans="1:8" s="658" customFormat="1" ht="12.75">
      <c r="A96" s="661"/>
      <c r="B96" s="716"/>
      <c r="C96" s="673"/>
      <c r="E96" s="657"/>
      <c r="F96" s="656"/>
      <c r="G96" s="656"/>
      <c r="H96" s="656"/>
    </row>
    <row r="97" spans="1:8" s="658" customFormat="1" ht="12.75">
      <c r="A97" s="661"/>
      <c r="B97" s="716"/>
      <c r="C97" s="673"/>
      <c r="E97" s="657"/>
      <c r="F97" s="656"/>
      <c r="G97" s="656"/>
      <c r="H97" s="656"/>
    </row>
    <row r="98" spans="1:8" s="658" customFormat="1" ht="12.75">
      <c r="A98" s="661"/>
      <c r="B98" s="716"/>
      <c r="C98" s="673"/>
      <c r="E98" s="657"/>
      <c r="F98" s="656"/>
      <c r="G98" s="656"/>
      <c r="H98" s="656"/>
    </row>
    <row r="99" spans="1:8" s="658" customFormat="1" ht="12.75">
      <c r="A99" s="661"/>
      <c r="B99" s="716"/>
      <c r="C99" s="673"/>
      <c r="E99" s="657"/>
      <c r="F99" s="656"/>
      <c r="G99" s="656"/>
      <c r="H99" s="656"/>
    </row>
    <row r="100" spans="1:8" s="658" customFormat="1" ht="12.75">
      <c r="A100" s="661"/>
      <c r="B100" s="716"/>
      <c r="C100" s="673"/>
      <c r="E100" s="657"/>
      <c r="F100" s="656"/>
      <c r="G100" s="656"/>
      <c r="H100" s="656"/>
    </row>
    <row r="101" spans="1:8" s="658" customFormat="1" ht="12.75">
      <c r="A101" s="661"/>
      <c r="B101" s="716"/>
      <c r="C101" s="673"/>
      <c r="E101" s="657"/>
      <c r="F101" s="656"/>
      <c r="G101" s="656"/>
      <c r="H101" s="656"/>
    </row>
    <row r="102" spans="1:8" s="658" customFormat="1" ht="12.75">
      <c r="A102" s="661"/>
      <c r="B102" s="716"/>
      <c r="C102" s="673"/>
      <c r="E102" s="657"/>
      <c r="F102" s="656"/>
      <c r="G102" s="656"/>
      <c r="H102" s="656"/>
    </row>
    <row r="103" spans="1:8" s="658" customFormat="1" ht="12.75">
      <c r="A103" s="661"/>
      <c r="B103" s="716"/>
      <c r="C103" s="673"/>
      <c r="E103" s="657"/>
      <c r="F103" s="656"/>
      <c r="G103" s="656"/>
      <c r="H103" s="656"/>
    </row>
    <row r="104" spans="1:8" s="658" customFormat="1" ht="12.75">
      <c r="A104" s="661"/>
      <c r="B104" s="716"/>
      <c r="C104" s="673"/>
      <c r="E104" s="657"/>
      <c r="F104" s="656"/>
      <c r="G104" s="656"/>
      <c r="H104" s="656"/>
    </row>
    <row r="105" spans="1:8" s="658" customFormat="1" ht="12.75">
      <c r="A105" s="661"/>
      <c r="B105" s="716"/>
      <c r="C105" s="673"/>
      <c r="E105" s="657"/>
      <c r="F105" s="656"/>
      <c r="G105" s="656"/>
      <c r="H105" s="656"/>
    </row>
    <row r="106" spans="1:8" s="658" customFormat="1" ht="12.75">
      <c r="A106" s="661"/>
      <c r="B106" s="716"/>
      <c r="C106" s="673"/>
      <c r="E106" s="657"/>
      <c r="F106" s="656"/>
      <c r="G106" s="656"/>
      <c r="H106" s="656"/>
    </row>
    <row r="107" spans="1:8" s="658" customFormat="1" ht="12.75">
      <c r="A107" s="661"/>
      <c r="B107" s="716"/>
      <c r="C107" s="673"/>
      <c r="E107" s="657"/>
      <c r="F107" s="656"/>
      <c r="G107" s="656"/>
      <c r="H107" s="656"/>
    </row>
    <row r="108" spans="1:8" s="658" customFormat="1" ht="12.75">
      <c r="A108" s="661"/>
      <c r="B108" s="716"/>
      <c r="C108" s="673"/>
      <c r="E108" s="657"/>
      <c r="F108" s="656"/>
      <c r="G108" s="656"/>
      <c r="H108" s="656"/>
    </row>
    <row r="109" spans="1:8" s="658" customFormat="1" ht="12.75">
      <c r="A109" s="661"/>
      <c r="B109" s="716"/>
      <c r="C109" s="673"/>
      <c r="E109" s="657"/>
      <c r="F109" s="656"/>
      <c r="G109" s="656"/>
      <c r="H109" s="656"/>
    </row>
    <row r="110" spans="1:8" s="658" customFormat="1" ht="12.75">
      <c r="A110" s="661"/>
      <c r="B110" s="716"/>
      <c r="C110" s="673"/>
      <c r="E110" s="657"/>
      <c r="F110" s="656"/>
      <c r="G110" s="656"/>
      <c r="H110" s="656"/>
    </row>
    <row r="111" spans="1:8" s="658" customFormat="1" ht="12.75">
      <c r="A111" s="661"/>
      <c r="B111" s="716"/>
      <c r="C111" s="673"/>
      <c r="E111" s="657"/>
      <c r="F111" s="656"/>
      <c r="G111" s="656"/>
      <c r="H111" s="656"/>
    </row>
    <row r="112" spans="1:8" s="658" customFormat="1" ht="12.75">
      <c r="A112" s="661"/>
      <c r="B112" s="716"/>
      <c r="C112" s="673"/>
      <c r="E112" s="657"/>
      <c r="F112" s="656"/>
      <c r="G112" s="656"/>
      <c r="H112" s="656"/>
    </row>
    <row r="113" spans="1:8" s="658" customFormat="1" ht="12.75">
      <c r="A113" s="661"/>
      <c r="B113" s="716"/>
      <c r="C113" s="673"/>
      <c r="E113" s="657"/>
      <c r="F113" s="656"/>
      <c r="G113" s="656"/>
      <c r="H113" s="656"/>
    </row>
    <row r="114" spans="1:8" s="658" customFormat="1" ht="12.75">
      <c r="A114" s="661"/>
      <c r="B114" s="716"/>
      <c r="C114" s="673"/>
      <c r="E114" s="657"/>
      <c r="F114" s="656"/>
      <c r="G114" s="656"/>
      <c r="H114" s="656"/>
    </row>
    <row r="115" spans="1:8" s="658" customFormat="1" ht="12.75">
      <c r="A115" s="661"/>
      <c r="B115" s="716"/>
      <c r="C115" s="673"/>
      <c r="E115" s="657"/>
      <c r="F115" s="656"/>
      <c r="G115" s="656"/>
      <c r="H115" s="656"/>
    </row>
    <row r="116" spans="1:8" s="658" customFormat="1" ht="12.75">
      <c r="A116" s="661"/>
      <c r="B116" s="716"/>
      <c r="C116" s="673"/>
      <c r="E116" s="657"/>
      <c r="F116" s="656"/>
      <c r="G116" s="656"/>
      <c r="H116" s="656"/>
    </row>
    <row r="117" spans="1:8" s="658" customFormat="1" ht="12.75">
      <c r="A117" s="661"/>
      <c r="B117" s="716"/>
      <c r="C117" s="673"/>
      <c r="E117" s="657"/>
      <c r="F117" s="656"/>
      <c r="G117" s="656"/>
      <c r="H117" s="656"/>
    </row>
    <row r="118" spans="1:8" s="658" customFormat="1" ht="12.75">
      <c r="A118" s="661"/>
      <c r="B118" s="716"/>
      <c r="C118" s="673"/>
      <c r="E118" s="657"/>
      <c r="F118" s="656"/>
      <c r="G118" s="656"/>
      <c r="H118" s="656"/>
    </row>
    <row r="119" spans="1:8" s="658" customFormat="1" ht="12.75">
      <c r="A119" s="661"/>
      <c r="B119" s="716"/>
      <c r="C119" s="673"/>
      <c r="E119" s="657"/>
      <c r="F119" s="656"/>
      <c r="G119" s="656"/>
      <c r="H119" s="656"/>
    </row>
    <row r="120" spans="1:8" s="658" customFormat="1" ht="12.75">
      <c r="A120" s="661"/>
      <c r="B120" s="716"/>
      <c r="C120" s="673"/>
      <c r="E120" s="657"/>
      <c r="F120" s="656"/>
      <c r="G120" s="656"/>
      <c r="H120" s="656"/>
    </row>
    <row r="121" spans="1:8" s="658" customFormat="1" ht="12.75">
      <c r="A121" s="661"/>
      <c r="B121" s="716"/>
      <c r="C121" s="673"/>
      <c r="E121" s="657"/>
      <c r="F121" s="656"/>
      <c r="G121" s="656"/>
      <c r="H121" s="656"/>
    </row>
    <row r="122" spans="1:8" s="658" customFormat="1" ht="12.75">
      <c r="A122" s="661"/>
      <c r="B122" s="716"/>
      <c r="C122" s="673"/>
      <c r="E122" s="657"/>
      <c r="F122" s="656"/>
      <c r="G122" s="656"/>
      <c r="H122" s="656"/>
    </row>
    <row r="123" spans="1:8" s="658" customFormat="1" ht="12.75">
      <c r="A123" s="661"/>
      <c r="B123" s="716"/>
      <c r="C123" s="673"/>
      <c r="E123" s="657"/>
      <c r="F123" s="656"/>
      <c r="G123" s="656"/>
      <c r="H123" s="656"/>
    </row>
    <row r="124" spans="1:8" s="658" customFormat="1" ht="12.75">
      <c r="A124" s="661"/>
      <c r="B124" s="716"/>
      <c r="C124" s="673"/>
      <c r="E124" s="657"/>
      <c r="F124" s="656"/>
      <c r="G124" s="656"/>
      <c r="H124" s="656"/>
    </row>
    <row r="125" spans="1:8" s="658" customFormat="1" ht="12.75">
      <c r="A125" s="661"/>
      <c r="B125" s="716"/>
      <c r="C125" s="673"/>
      <c r="E125" s="657"/>
      <c r="F125" s="656"/>
      <c r="G125" s="656"/>
      <c r="H125" s="656"/>
    </row>
    <row r="126" spans="1:8" s="658" customFormat="1" ht="12.75">
      <c r="A126" s="661"/>
      <c r="B126" s="716"/>
      <c r="C126" s="673"/>
      <c r="E126" s="657"/>
      <c r="F126" s="656"/>
      <c r="G126" s="656"/>
      <c r="H126" s="656"/>
    </row>
    <row r="127" spans="1:8" s="658" customFormat="1" ht="12.75">
      <c r="A127" s="661"/>
      <c r="B127" s="716"/>
      <c r="C127" s="673"/>
      <c r="E127" s="657"/>
      <c r="F127" s="656"/>
      <c r="G127" s="656"/>
      <c r="H127" s="656"/>
    </row>
    <row r="128" spans="1:8" s="658" customFormat="1" ht="12.75">
      <c r="A128" s="661"/>
      <c r="B128" s="716"/>
      <c r="C128" s="673"/>
      <c r="E128" s="657"/>
      <c r="F128" s="656"/>
      <c r="G128" s="656"/>
      <c r="H128" s="656"/>
    </row>
    <row r="129" spans="1:8" s="658" customFormat="1" ht="12.75">
      <c r="A129" s="661"/>
      <c r="B129" s="716"/>
      <c r="C129" s="673"/>
      <c r="E129" s="657"/>
      <c r="F129" s="656"/>
      <c r="G129" s="656"/>
      <c r="H129" s="656"/>
    </row>
    <row r="130" spans="1:8" s="658" customFormat="1" ht="12.75">
      <c r="A130" s="661"/>
      <c r="B130" s="716"/>
      <c r="C130" s="673"/>
      <c r="E130" s="657"/>
      <c r="F130" s="656"/>
      <c r="G130" s="656"/>
      <c r="H130" s="656"/>
    </row>
    <row r="131" spans="1:8" s="658" customFormat="1" ht="12.75">
      <c r="A131" s="661"/>
      <c r="B131" s="716"/>
      <c r="C131" s="673"/>
      <c r="E131" s="657"/>
      <c r="F131" s="656"/>
      <c r="G131" s="656"/>
      <c r="H131" s="656"/>
    </row>
    <row r="132" spans="1:8" s="658" customFormat="1" ht="12.75">
      <c r="A132" s="661"/>
      <c r="B132" s="716"/>
      <c r="C132" s="673"/>
      <c r="E132" s="657"/>
      <c r="F132" s="656"/>
      <c r="G132" s="656"/>
      <c r="H132" s="656"/>
    </row>
    <row r="133" spans="1:8" s="658" customFormat="1" ht="12.75">
      <c r="A133" s="661"/>
      <c r="B133" s="716"/>
      <c r="C133" s="673"/>
      <c r="E133" s="657"/>
      <c r="F133" s="656"/>
      <c r="G133" s="656"/>
      <c r="H133" s="656"/>
    </row>
    <row r="134" spans="1:8" s="658" customFormat="1" ht="12.75">
      <c r="A134" s="661"/>
      <c r="B134" s="716"/>
      <c r="C134" s="673"/>
      <c r="E134" s="657"/>
      <c r="F134" s="656"/>
      <c r="G134" s="656"/>
      <c r="H134" s="656"/>
    </row>
    <row r="135" spans="1:8" s="658" customFormat="1" ht="12.75">
      <c r="A135" s="661"/>
      <c r="B135" s="716"/>
      <c r="C135" s="673"/>
      <c r="E135" s="657"/>
      <c r="F135" s="656"/>
      <c r="G135" s="656"/>
      <c r="H135" s="656"/>
    </row>
    <row r="136" spans="1:8" s="658" customFormat="1" ht="12.75">
      <c r="A136" s="661"/>
      <c r="B136" s="716"/>
      <c r="C136" s="673"/>
      <c r="E136" s="657"/>
      <c r="F136" s="656"/>
      <c r="G136" s="656"/>
      <c r="H136" s="656"/>
    </row>
    <row r="137" spans="1:8" s="658" customFormat="1" ht="12.75">
      <c r="A137" s="661"/>
      <c r="B137" s="716"/>
      <c r="C137" s="673"/>
      <c r="E137" s="657"/>
      <c r="F137" s="656"/>
      <c r="G137" s="656"/>
      <c r="H137" s="656"/>
    </row>
    <row r="138" spans="1:8" s="658" customFormat="1" ht="12.75">
      <c r="A138" s="661"/>
      <c r="B138" s="716"/>
      <c r="C138" s="673"/>
      <c r="E138" s="657"/>
      <c r="F138" s="656"/>
      <c r="G138" s="656"/>
      <c r="H138" s="656"/>
    </row>
    <row r="139" spans="1:8" s="658" customFormat="1" ht="12.75">
      <c r="A139" s="661"/>
      <c r="B139" s="716"/>
      <c r="C139" s="673"/>
      <c r="E139" s="657"/>
      <c r="F139" s="656"/>
      <c r="G139" s="656"/>
      <c r="H139" s="656"/>
    </row>
    <row r="140" spans="1:8" s="658" customFormat="1" ht="12.75">
      <c r="A140" s="661"/>
      <c r="B140" s="716"/>
      <c r="C140" s="673"/>
      <c r="E140" s="657"/>
      <c r="F140" s="656"/>
      <c r="G140" s="656"/>
      <c r="H140" s="656"/>
    </row>
    <row r="141" spans="1:8" s="658" customFormat="1" ht="12.75">
      <c r="A141" s="661"/>
      <c r="B141" s="716"/>
      <c r="C141" s="673"/>
      <c r="E141" s="657"/>
      <c r="F141" s="656"/>
      <c r="G141" s="656"/>
      <c r="H141" s="656"/>
    </row>
    <row r="142" spans="1:8" s="658" customFormat="1" ht="12.75">
      <c r="A142" s="661"/>
      <c r="B142" s="716"/>
      <c r="C142" s="673"/>
      <c r="E142" s="657"/>
      <c r="F142" s="656"/>
      <c r="G142" s="656"/>
      <c r="H142" s="656"/>
    </row>
    <row r="143" spans="1:8" s="658" customFormat="1" ht="12.75">
      <c r="A143" s="661"/>
      <c r="B143" s="716"/>
      <c r="C143" s="673"/>
      <c r="E143" s="657"/>
      <c r="F143" s="656"/>
      <c r="G143" s="656"/>
      <c r="H143" s="656"/>
    </row>
    <row r="144" spans="1:8" s="658" customFormat="1" ht="12.75">
      <c r="A144" s="661"/>
      <c r="B144" s="716"/>
      <c r="C144" s="673"/>
      <c r="E144" s="657"/>
      <c r="F144" s="656"/>
      <c r="G144" s="656"/>
      <c r="H144" s="656"/>
    </row>
    <row r="145" spans="1:8" s="658" customFormat="1" ht="12.75">
      <c r="A145" s="661"/>
      <c r="B145" s="716"/>
      <c r="C145" s="673"/>
      <c r="E145" s="657"/>
      <c r="F145" s="656"/>
      <c r="G145" s="656"/>
      <c r="H145" s="656"/>
    </row>
    <row r="146" spans="1:8" s="658" customFormat="1" ht="12.75">
      <c r="A146" s="661"/>
      <c r="B146" s="716"/>
      <c r="C146" s="673"/>
      <c r="E146" s="657"/>
      <c r="F146" s="656"/>
      <c r="G146" s="656"/>
      <c r="H146" s="656"/>
    </row>
    <row r="147" spans="1:8" s="658" customFormat="1" ht="12.75">
      <c r="A147" s="661"/>
      <c r="B147" s="716"/>
      <c r="C147" s="673"/>
      <c r="E147" s="657"/>
      <c r="F147" s="656"/>
      <c r="G147" s="656"/>
      <c r="H147" s="656"/>
    </row>
    <row r="148" spans="1:8" s="658" customFormat="1" ht="12.75">
      <c r="A148" s="661"/>
      <c r="B148" s="716"/>
      <c r="C148" s="673"/>
      <c r="E148" s="657"/>
      <c r="F148" s="656"/>
      <c r="G148" s="656"/>
      <c r="H148" s="656"/>
    </row>
    <row r="149" spans="1:8" s="658" customFormat="1" ht="12.75">
      <c r="A149" s="661"/>
      <c r="B149" s="716"/>
      <c r="C149" s="673"/>
      <c r="E149" s="657"/>
      <c r="F149" s="656"/>
      <c r="G149" s="656"/>
      <c r="H149" s="656"/>
    </row>
    <row r="150" spans="1:8" s="658" customFormat="1" ht="12.75">
      <c r="A150" s="661"/>
      <c r="B150" s="716"/>
      <c r="C150" s="673"/>
      <c r="E150" s="657"/>
      <c r="F150" s="656"/>
      <c r="G150" s="656"/>
      <c r="H150" s="656"/>
    </row>
    <row r="151" spans="1:8" s="658" customFormat="1" ht="12.75">
      <c r="A151" s="661"/>
      <c r="B151" s="716"/>
      <c r="C151" s="673"/>
      <c r="E151" s="657"/>
      <c r="F151" s="656"/>
      <c r="G151" s="656"/>
      <c r="H151" s="656"/>
    </row>
    <row r="152" spans="1:8" s="658" customFormat="1" ht="12.75">
      <c r="A152" s="661"/>
      <c r="B152" s="716"/>
      <c r="C152" s="673"/>
      <c r="E152" s="657"/>
      <c r="F152" s="656"/>
      <c r="G152" s="656"/>
      <c r="H152" s="656"/>
    </row>
    <row r="153" spans="1:8" s="658" customFormat="1" ht="12.75">
      <c r="A153" s="661"/>
      <c r="B153" s="716"/>
      <c r="C153" s="673"/>
      <c r="E153" s="657"/>
      <c r="F153" s="656"/>
      <c r="G153" s="656"/>
      <c r="H153" s="656"/>
    </row>
    <row r="154" spans="1:8" s="658" customFormat="1" ht="12.75">
      <c r="A154" s="661"/>
      <c r="B154" s="716"/>
      <c r="C154" s="673"/>
      <c r="E154" s="657"/>
      <c r="F154" s="656"/>
      <c r="G154" s="656"/>
      <c r="H154" s="656"/>
    </row>
    <row r="155" spans="1:8" s="658" customFormat="1" ht="12.75">
      <c r="A155" s="661"/>
      <c r="B155" s="716"/>
      <c r="C155" s="673"/>
      <c r="E155" s="657"/>
      <c r="F155" s="656"/>
      <c r="G155" s="656"/>
      <c r="H155" s="656"/>
    </row>
    <row r="156" spans="1:8" s="658" customFormat="1" ht="12.75">
      <c r="A156" s="661"/>
      <c r="B156" s="716"/>
      <c r="C156" s="673"/>
      <c r="E156" s="657"/>
      <c r="F156" s="656"/>
      <c r="G156" s="656"/>
      <c r="H156" s="656"/>
    </row>
    <row r="157" spans="1:8" s="658" customFormat="1" ht="12.75">
      <c r="A157" s="661"/>
      <c r="B157" s="716"/>
      <c r="C157" s="673"/>
      <c r="E157" s="657"/>
      <c r="F157" s="656"/>
      <c r="G157" s="656"/>
      <c r="H157" s="656"/>
    </row>
    <row r="158" spans="1:8" s="658" customFormat="1" ht="12.75">
      <c r="A158" s="661"/>
      <c r="B158" s="716"/>
      <c r="C158" s="673"/>
      <c r="E158" s="657"/>
      <c r="F158" s="656"/>
      <c r="G158" s="656"/>
      <c r="H158" s="656"/>
    </row>
    <row r="159" spans="1:8" s="658" customFormat="1" ht="12.75">
      <c r="A159" s="661"/>
      <c r="B159" s="716"/>
      <c r="C159" s="673"/>
      <c r="E159" s="657"/>
      <c r="F159" s="656"/>
      <c r="G159" s="656"/>
      <c r="H159" s="656"/>
    </row>
    <row r="160" spans="1:8" s="658" customFormat="1" ht="12.75">
      <c r="A160" s="661"/>
      <c r="B160" s="716"/>
      <c r="C160" s="673"/>
      <c r="E160" s="657"/>
      <c r="F160" s="656"/>
      <c r="G160" s="656"/>
      <c r="H160" s="656"/>
    </row>
    <row r="161" spans="1:8" s="658" customFormat="1" ht="12.75">
      <c r="A161" s="661"/>
      <c r="B161" s="716"/>
      <c r="C161" s="673"/>
      <c r="E161" s="657"/>
      <c r="F161" s="656"/>
      <c r="G161" s="656"/>
      <c r="H161" s="656"/>
    </row>
    <row r="162" spans="1:8" s="658" customFormat="1" ht="12.75">
      <c r="A162" s="661"/>
      <c r="B162" s="716"/>
      <c r="C162" s="673"/>
      <c r="E162" s="657"/>
      <c r="F162" s="656"/>
      <c r="G162" s="656"/>
      <c r="H162" s="656"/>
    </row>
    <row r="163" spans="1:8" s="658" customFormat="1" ht="12.75">
      <c r="A163" s="661"/>
      <c r="B163" s="716"/>
      <c r="C163" s="673"/>
      <c r="E163" s="657"/>
      <c r="F163" s="656"/>
      <c r="G163" s="656"/>
      <c r="H163" s="656"/>
    </row>
    <row r="164" spans="1:8" s="658" customFormat="1" ht="12.75">
      <c r="A164" s="661"/>
      <c r="B164" s="716"/>
      <c r="C164" s="673"/>
      <c r="E164" s="657"/>
      <c r="F164" s="656"/>
      <c r="G164" s="656"/>
      <c r="H164" s="656"/>
    </row>
    <row r="165" spans="1:8" s="658" customFormat="1" ht="12.75">
      <c r="A165" s="661"/>
      <c r="B165" s="716"/>
      <c r="C165" s="673"/>
      <c r="E165" s="657"/>
      <c r="F165" s="656"/>
      <c r="G165" s="656"/>
      <c r="H165" s="656"/>
    </row>
    <row r="166" spans="1:8" s="658" customFormat="1" ht="12.75">
      <c r="A166" s="661"/>
      <c r="B166" s="716"/>
      <c r="C166" s="673"/>
      <c r="E166" s="657"/>
      <c r="F166" s="656"/>
      <c r="G166" s="656"/>
      <c r="H166" s="656"/>
    </row>
    <row r="167" spans="1:8" s="658" customFormat="1" ht="12.75">
      <c r="A167" s="661"/>
      <c r="B167" s="716"/>
      <c r="C167" s="673"/>
      <c r="E167" s="657"/>
      <c r="F167" s="656"/>
      <c r="G167" s="656"/>
      <c r="H167" s="656"/>
    </row>
    <row r="168" spans="1:8" s="658" customFormat="1" ht="12.75">
      <c r="A168" s="661"/>
      <c r="B168" s="716"/>
      <c r="C168" s="673"/>
      <c r="E168" s="657"/>
      <c r="F168" s="656"/>
      <c r="G168" s="656"/>
      <c r="H168" s="656"/>
    </row>
    <row r="169" spans="1:8" s="658" customFormat="1" ht="12.75">
      <c r="A169" s="661"/>
      <c r="B169" s="716"/>
      <c r="C169" s="673"/>
      <c r="E169" s="657"/>
      <c r="F169" s="656"/>
      <c r="G169" s="656"/>
      <c r="H169" s="656"/>
    </row>
    <row r="170" spans="1:8" s="658" customFormat="1" ht="12.75">
      <c r="A170" s="661"/>
      <c r="B170" s="716"/>
      <c r="C170" s="673"/>
      <c r="E170" s="657"/>
      <c r="F170" s="656"/>
      <c r="G170" s="656"/>
      <c r="H170" s="656"/>
    </row>
    <row r="171" spans="1:8" s="658" customFormat="1" ht="12.75">
      <c r="A171" s="661"/>
      <c r="B171" s="716"/>
      <c r="C171" s="673"/>
      <c r="E171" s="657"/>
      <c r="F171" s="656"/>
      <c r="G171" s="656"/>
      <c r="H171" s="656"/>
    </row>
    <row r="172" spans="1:8" s="658" customFormat="1" ht="12.75">
      <c r="A172" s="661"/>
      <c r="B172" s="716"/>
      <c r="C172" s="673"/>
      <c r="E172" s="657"/>
      <c r="F172" s="656"/>
      <c r="G172" s="656"/>
      <c r="H172" s="656"/>
    </row>
    <row r="173" spans="1:8" s="658" customFormat="1" ht="12.75">
      <c r="A173" s="661"/>
      <c r="B173" s="716"/>
      <c r="C173" s="673"/>
      <c r="E173" s="657"/>
      <c r="F173" s="656"/>
      <c r="G173" s="656"/>
      <c r="H173" s="656"/>
    </row>
    <row r="174" spans="1:8" s="658" customFormat="1" ht="12.75">
      <c r="A174" s="661"/>
      <c r="B174" s="716"/>
      <c r="C174" s="673"/>
      <c r="E174" s="657"/>
      <c r="F174" s="656"/>
      <c r="G174" s="656"/>
      <c r="H174" s="656"/>
    </row>
    <row r="175" spans="1:8" s="658" customFormat="1" ht="12.75">
      <c r="A175" s="661"/>
      <c r="B175" s="716"/>
      <c r="C175" s="673"/>
      <c r="E175" s="657"/>
      <c r="F175" s="656"/>
      <c r="G175" s="656"/>
      <c r="H175" s="656"/>
    </row>
    <row r="176" spans="1:8" s="658" customFormat="1" ht="12.75">
      <c r="A176" s="661"/>
      <c r="B176" s="716"/>
      <c r="C176" s="673"/>
      <c r="E176" s="657"/>
      <c r="F176" s="656"/>
      <c r="G176" s="656"/>
      <c r="H176" s="656"/>
    </row>
    <row r="177" spans="1:8" s="658" customFormat="1" ht="12.75">
      <c r="A177" s="661"/>
      <c r="B177" s="716"/>
      <c r="C177" s="673"/>
      <c r="E177" s="657"/>
      <c r="F177" s="656"/>
      <c r="G177" s="656"/>
      <c r="H177" s="656"/>
    </row>
    <row r="178" spans="1:8" s="658" customFormat="1" ht="12.75">
      <c r="A178" s="661"/>
      <c r="B178" s="716"/>
      <c r="C178" s="673"/>
      <c r="E178" s="657"/>
      <c r="F178" s="656"/>
      <c r="G178" s="656"/>
      <c r="H178" s="656"/>
    </row>
    <row r="179" spans="1:8" s="658" customFormat="1" ht="12.75">
      <c r="A179" s="661"/>
      <c r="B179" s="716"/>
      <c r="C179" s="673"/>
      <c r="E179" s="657"/>
      <c r="F179" s="656"/>
      <c r="G179" s="656"/>
      <c r="H179" s="656"/>
    </row>
    <row r="180" spans="1:8" s="658" customFormat="1" ht="12.75">
      <c r="A180" s="661"/>
      <c r="B180" s="716"/>
      <c r="C180" s="673"/>
      <c r="E180" s="657"/>
      <c r="F180" s="656"/>
      <c r="G180" s="656"/>
      <c r="H180" s="656"/>
    </row>
    <row r="181" spans="1:8" s="658" customFormat="1" ht="12.75">
      <c r="A181" s="661"/>
      <c r="B181" s="716"/>
      <c r="C181" s="673"/>
      <c r="E181" s="657"/>
      <c r="F181" s="656"/>
      <c r="G181" s="656"/>
      <c r="H181" s="656"/>
    </row>
    <row r="182" spans="1:8" s="658" customFormat="1" ht="12.75">
      <c r="A182" s="661"/>
      <c r="B182" s="716"/>
      <c r="C182" s="673"/>
      <c r="E182" s="657"/>
      <c r="F182" s="656"/>
      <c r="G182" s="656"/>
      <c r="H182" s="656"/>
    </row>
    <row r="183" spans="1:8" s="658" customFormat="1" ht="12.75">
      <c r="A183" s="661"/>
      <c r="B183" s="716"/>
      <c r="C183" s="673"/>
      <c r="E183" s="657"/>
      <c r="F183" s="656"/>
      <c r="G183" s="656"/>
      <c r="H183" s="656"/>
    </row>
    <row r="184" spans="1:8" s="658" customFormat="1" ht="12.75">
      <c r="A184" s="661"/>
      <c r="B184" s="716"/>
      <c r="C184" s="673"/>
      <c r="E184" s="657"/>
      <c r="F184" s="656"/>
      <c r="G184" s="656"/>
      <c r="H184" s="656"/>
    </row>
    <row r="185" spans="1:8" s="658" customFormat="1" ht="12.75">
      <c r="A185" s="661"/>
      <c r="B185" s="716"/>
      <c r="C185" s="673"/>
      <c r="E185" s="657"/>
      <c r="F185" s="656"/>
      <c r="G185" s="656"/>
      <c r="H185" s="656"/>
    </row>
    <row r="186" spans="1:8" s="658" customFormat="1" ht="12.75">
      <c r="A186" s="661"/>
      <c r="B186" s="716"/>
      <c r="C186" s="673"/>
      <c r="E186" s="657"/>
      <c r="F186" s="656"/>
      <c r="G186" s="656"/>
      <c r="H186" s="656"/>
    </row>
    <row r="187" spans="1:8" s="658" customFormat="1" ht="12.75">
      <c r="A187" s="661"/>
      <c r="B187" s="716"/>
      <c r="C187" s="673"/>
      <c r="E187" s="657"/>
      <c r="F187" s="656"/>
      <c r="G187" s="656"/>
      <c r="H187" s="656"/>
    </row>
    <row r="188" spans="1:8" s="658" customFormat="1" ht="12.75">
      <c r="A188" s="661"/>
      <c r="B188" s="716"/>
      <c r="C188" s="673"/>
      <c r="E188" s="657"/>
      <c r="F188" s="656"/>
      <c r="G188" s="656"/>
      <c r="H188" s="656"/>
    </row>
    <row r="189" spans="1:8" s="658" customFormat="1" ht="12.75">
      <c r="A189" s="661"/>
      <c r="B189" s="716"/>
      <c r="C189" s="673"/>
      <c r="E189" s="657"/>
      <c r="F189" s="656"/>
      <c r="G189" s="656"/>
      <c r="H189" s="656"/>
    </row>
    <row r="190" spans="1:8" s="658" customFormat="1" ht="12.75">
      <c r="A190" s="661"/>
      <c r="B190" s="716"/>
      <c r="C190" s="673"/>
      <c r="E190" s="657"/>
      <c r="F190" s="656"/>
      <c r="G190" s="656"/>
      <c r="H190" s="656"/>
    </row>
    <row r="191" spans="1:8" s="658" customFormat="1" ht="12.75">
      <c r="A191" s="661"/>
      <c r="B191" s="716"/>
      <c r="C191" s="673"/>
      <c r="E191" s="657"/>
      <c r="F191" s="656"/>
      <c r="G191" s="656"/>
      <c r="H191" s="656"/>
    </row>
    <row r="192" spans="1:8" s="658" customFormat="1" ht="12.75">
      <c r="A192" s="661"/>
      <c r="B192" s="716"/>
      <c r="C192" s="673"/>
      <c r="E192" s="657"/>
      <c r="F192" s="656"/>
      <c r="G192" s="656"/>
      <c r="H192" s="656"/>
    </row>
    <row r="193" spans="1:8" s="658" customFormat="1" ht="12.75">
      <c r="A193" s="661"/>
      <c r="B193" s="716"/>
      <c r="C193" s="673"/>
      <c r="E193" s="657"/>
      <c r="F193" s="656"/>
      <c r="G193" s="656"/>
      <c r="H193" s="656"/>
    </row>
    <row r="194" spans="1:8" s="658" customFormat="1" ht="12.75">
      <c r="A194" s="661"/>
      <c r="B194" s="716"/>
      <c r="C194" s="673"/>
      <c r="E194" s="657"/>
      <c r="F194" s="656"/>
      <c r="G194" s="656"/>
      <c r="H194" s="656"/>
    </row>
    <row r="195" spans="1:8" s="658" customFormat="1" ht="12.75">
      <c r="A195" s="661"/>
      <c r="B195" s="716"/>
      <c r="C195" s="673"/>
      <c r="E195" s="657"/>
      <c r="F195" s="656"/>
      <c r="G195" s="656"/>
      <c r="H195" s="656"/>
    </row>
    <row r="196" spans="1:8" s="658" customFormat="1" ht="12.75">
      <c r="A196" s="661"/>
      <c r="B196" s="716"/>
      <c r="C196" s="673"/>
      <c r="E196" s="657"/>
      <c r="F196" s="656"/>
      <c r="G196" s="656"/>
      <c r="H196" s="656"/>
    </row>
    <row r="197" spans="1:8" s="658" customFormat="1" ht="12.75">
      <c r="A197" s="661"/>
      <c r="B197" s="716"/>
      <c r="C197" s="673"/>
      <c r="E197" s="657"/>
      <c r="F197" s="656"/>
      <c r="G197" s="656"/>
      <c r="H197" s="656"/>
    </row>
    <row r="198" spans="1:8" s="658" customFormat="1" ht="12.75">
      <c r="A198" s="661"/>
      <c r="B198" s="716"/>
      <c r="C198" s="673"/>
      <c r="E198" s="657"/>
      <c r="F198" s="656"/>
      <c r="G198" s="656"/>
      <c r="H198" s="656"/>
    </row>
    <row r="199" spans="1:8" s="658" customFormat="1" ht="12.75">
      <c r="A199" s="661"/>
      <c r="B199" s="716"/>
      <c r="C199" s="673"/>
      <c r="E199" s="657"/>
      <c r="F199" s="656"/>
      <c r="G199" s="656"/>
      <c r="H199" s="656"/>
    </row>
    <row r="200" spans="1:8" s="658" customFormat="1" ht="12.75">
      <c r="A200" s="661"/>
      <c r="B200" s="716"/>
      <c r="C200" s="673"/>
      <c r="E200" s="657"/>
      <c r="F200" s="656"/>
      <c r="G200" s="656"/>
      <c r="H200" s="656"/>
    </row>
    <row r="201" spans="1:8" s="658" customFormat="1" ht="12.75">
      <c r="A201" s="661"/>
      <c r="B201" s="716"/>
      <c r="C201" s="673"/>
      <c r="E201" s="657"/>
      <c r="F201" s="656"/>
      <c r="G201" s="656"/>
      <c r="H201" s="656"/>
    </row>
    <row r="202" spans="1:8" s="658" customFormat="1" ht="12.75">
      <c r="A202" s="661"/>
      <c r="B202" s="716"/>
      <c r="C202" s="673"/>
      <c r="E202" s="657"/>
      <c r="F202" s="656"/>
      <c r="G202" s="656"/>
      <c r="H202" s="656"/>
    </row>
    <row r="203" spans="1:8" s="658" customFormat="1" ht="12.75">
      <c r="A203" s="661"/>
      <c r="B203" s="716"/>
      <c r="C203" s="673"/>
      <c r="E203" s="657"/>
      <c r="F203" s="656"/>
      <c r="G203" s="656"/>
      <c r="H203" s="656"/>
    </row>
    <row r="204" spans="1:8" s="658" customFormat="1" ht="12.75">
      <c r="A204" s="661"/>
      <c r="B204" s="716"/>
      <c r="C204" s="673"/>
      <c r="E204" s="657"/>
      <c r="F204" s="656"/>
      <c r="G204" s="656"/>
      <c r="H204" s="656"/>
    </row>
    <row r="205" spans="1:8" s="658" customFormat="1" ht="12.75">
      <c r="A205" s="661"/>
      <c r="B205" s="716"/>
      <c r="C205" s="673"/>
      <c r="E205" s="657"/>
      <c r="F205" s="656"/>
      <c r="G205" s="656"/>
      <c r="H205" s="656"/>
    </row>
    <row r="206" spans="1:8" s="658" customFormat="1" ht="12.75">
      <c r="A206" s="661"/>
      <c r="B206" s="716"/>
      <c r="C206" s="673"/>
      <c r="E206" s="657"/>
      <c r="F206" s="656"/>
      <c r="G206" s="656"/>
      <c r="H206" s="656"/>
    </row>
    <row r="207" spans="1:8" s="658" customFormat="1" ht="12.75">
      <c r="A207" s="661"/>
      <c r="B207" s="716"/>
      <c r="C207" s="673"/>
      <c r="E207" s="657"/>
      <c r="F207" s="656"/>
      <c r="G207" s="656"/>
      <c r="H207" s="656"/>
    </row>
    <row r="208" spans="1:8" s="658" customFormat="1" ht="12.75">
      <c r="A208" s="661"/>
      <c r="B208" s="716"/>
      <c r="C208" s="673"/>
      <c r="E208" s="657"/>
      <c r="F208" s="656"/>
      <c r="G208" s="656"/>
      <c r="H208" s="656"/>
    </row>
    <row r="209" spans="1:8" s="658" customFormat="1" ht="12.75">
      <c r="A209" s="661"/>
      <c r="B209" s="716"/>
      <c r="C209" s="673"/>
      <c r="E209" s="657"/>
      <c r="F209" s="656"/>
      <c r="G209" s="656"/>
      <c r="H209" s="656"/>
    </row>
    <row r="210" spans="1:8" s="658" customFormat="1" ht="12.75">
      <c r="A210" s="661"/>
      <c r="B210" s="716"/>
      <c r="C210" s="673"/>
      <c r="E210" s="657"/>
      <c r="F210" s="656"/>
      <c r="G210" s="656"/>
      <c r="H210" s="656"/>
    </row>
    <row r="211" spans="1:8" s="658" customFormat="1" ht="12.75">
      <c r="A211" s="661"/>
      <c r="B211" s="716"/>
      <c r="C211" s="673"/>
      <c r="E211" s="657"/>
      <c r="F211" s="656"/>
      <c r="G211" s="656"/>
      <c r="H211" s="656"/>
    </row>
    <row r="212" spans="1:8" s="658" customFormat="1" ht="12.75">
      <c r="A212" s="661"/>
      <c r="B212" s="716"/>
      <c r="C212" s="673"/>
      <c r="E212" s="657"/>
      <c r="F212" s="656"/>
      <c r="G212" s="656"/>
      <c r="H212" s="656"/>
    </row>
    <row r="213" spans="1:8" s="658" customFormat="1" ht="12.75">
      <c r="A213" s="661"/>
      <c r="B213" s="716"/>
      <c r="C213" s="673"/>
      <c r="E213" s="657"/>
      <c r="F213" s="656"/>
      <c r="G213" s="656"/>
      <c r="H213" s="656"/>
    </row>
    <row r="214" spans="1:8" s="658" customFormat="1" ht="12.75">
      <c r="A214" s="661"/>
      <c r="B214" s="716"/>
      <c r="C214" s="673"/>
      <c r="E214" s="657"/>
      <c r="F214" s="656"/>
      <c r="G214" s="656"/>
      <c r="H214" s="656"/>
    </row>
    <row r="215" spans="1:8" s="658" customFormat="1" ht="12.75">
      <c r="A215" s="661"/>
      <c r="B215" s="716"/>
      <c r="C215" s="673"/>
      <c r="E215" s="657"/>
      <c r="F215" s="656"/>
      <c r="G215" s="656"/>
      <c r="H215" s="656"/>
    </row>
    <row r="216" spans="1:8" s="658" customFormat="1" ht="12.75">
      <c r="A216" s="661"/>
      <c r="B216" s="716"/>
      <c r="C216" s="673"/>
      <c r="E216" s="657"/>
      <c r="F216" s="656"/>
      <c r="G216" s="656"/>
      <c r="H216" s="656"/>
    </row>
    <row r="217" spans="1:8" s="658" customFormat="1" ht="12.75">
      <c r="A217" s="661"/>
      <c r="B217" s="716"/>
      <c r="C217" s="673"/>
      <c r="E217" s="657"/>
      <c r="F217" s="656"/>
      <c r="G217" s="656"/>
      <c r="H217" s="656"/>
    </row>
    <row r="218" spans="1:8" s="658" customFormat="1" ht="12.75">
      <c r="A218" s="661"/>
      <c r="B218" s="716"/>
      <c r="C218" s="673"/>
      <c r="E218" s="657"/>
      <c r="F218" s="656"/>
      <c r="G218" s="656"/>
      <c r="H218" s="656"/>
    </row>
    <row r="219" spans="1:8" s="658" customFormat="1" ht="12.75">
      <c r="A219" s="661"/>
      <c r="B219" s="716"/>
      <c r="C219" s="673"/>
      <c r="E219" s="657"/>
      <c r="F219" s="656"/>
      <c r="G219" s="656"/>
      <c r="H219" s="656"/>
    </row>
    <row r="220" spans="1:8" s="658" customFormat="1" ht="12.75">
      <c r="A220" s="661"/>
      <c r="B220" s="716"/>
      <c r="C220" s="673"/>
      <c r="E220" s="657"/>
      <c r="F220" s="656"/>
      <c r="G220" s="656"/>
      <c r="H220" s="656"/>
    </row>
    <row r="221" spans="1:8" s="658" customFormat="1" ht="12.75">
      <c r="A221" s="661"/>
      <c r="B221" s="716"/>
      <c r="C221" s="673"/>
      <c r="E221" s="657"/>
      <c r="F221" s="656"/>
      <c r="G221" s="656"/>
      <c r="H221" s="656"/>
    </row>
    <row r="222" spans="1:8" s="658" customFormat="1" ht="12.75">
      <c r="A222" s="661"/>
      <c r="B222" s="716"/>
      <c r="C222" s="673"/>
      <c r="E222" s="657"/>
      <c r="F222" s="656"/>
      <c r="G222" s="656"/>
      <c r="H222" s="656"/>
    </row>
    <row r="223" spans="1:8" s="658" customFormat="1" ht="12.75">
      <c r="A223" s="661"/>
      <c r="B223" s="716"/>
      <c r="C223" s="673"/>
      <c r="E223" s="657"/>
      <c r="F223" s="656"/>
      <c r="G223" s="656"/>
      <c r="H223" s="656"/>
    </row>
    <row r="224" spans="1:8" s="658" customFormat="1" ht="12.75">
      <c r="A224" s="661"/>
      <c r="B224" s="716"/>
      <c r="C224" s="673"/>
      <c r="E224" s="657"/>
      <c r="F224" s="656"/>
      <c r="G224" s="656"/>
      <c r="H224" s="656"/>
    </row>
    <row r="225" spans="1:8" s="658" customFormat="1" ht="12.75">
      <c r="A225" s="661"/>
      <c r="B225" s="716"/>
      <c r="C225" s="673"/>
      <c r="E225" s="657"/>
      <c r="F225" s="656"/>
      <c r="G225" s="656"/>
      <c r="H225" s="656"/>
    </row>
    <row r="226" spans="1:8" s="658" customFormat="1" ht="12.75">
      <c r="A226" s="661"/>
      <c r="B226" s="716"/>
      <c r="C226" s="673"/>
      <c r="E226" s="657"/>
      <c r="F226" s="656"/>
      <c r="G226" s="656"/>
      <c r="H226" s="656"/>
    </row>
    <row r="227" spans="1:8" s="658" customFormat="1" ht="12.75">
      <c r="A227" s="661"/>
      <c r="B227" s="716"/>
      <c r="C227" s="673"/>
      <c r="E227" s="657"/>
      <c r="F227" s="656"/>
      <c r="G227" s="656"/>
      <c r="H227" s="656"/>
    </row>
    <row r="228" spans="1:8" s="658" customFormat="1" ht="12.75">
      <c r="A228" s="661"/>
      <c r="B228" s="716"/>
      <c r="C228" s="673"/>
      <c r="E228" s="657"/>
      <c r="F228" s="656"/>
      <c r="G228" s="656"/>
      <c r="H228" s="656"/>
    </row>
    <row r="229" spans="1:8" s="658" customFormat="1" ht="12.75">
      <c r="A229" s="661"/>
      <c r="B229" s="716"/>
      <c r="C229" s="673"/>
      <c r="E229" s="657"/>
      <c r="F229" s="656"/>
      <c r="G229" s="656"/>
      <c r="H229" s="656"/>
    </row>
    <row r="230" spans="1:8" s="658" customFormat="1" ht="12.75">
      <c r="A230" s="661"/>
      <c r="B230" s="716"/>
      <c r="C230" s="673"/>
      <c r="E230" s="657"/>
      <c r="F230" s="656"/>
      <c r="G230" s="656"/>
      <c r="H230" s="656"/>
    </row>
    <row r="231" spans="1:8" s="658" customFormat="1" ht="12.75">
      <c r="A231" s="661"/>
      <c r="B231" s="716"/>
      <c r="C231" s="673"/>
      <c r="E231" s="657"/>
      <c r="F231" s="656"/>
      <c r="G231" s="656"/>
      <c r="H231" s="656"/>
    </row>
    <row r="232" spans="1:8" s="658" customFormat="1" ht="12.75">
      <c r="A232" s="661"/>
      <c r="B232" s="716"/>
      <c r="C232" s="673"/>
      <c r="E232" s="657"/>
      <c r="F232" s="656"/>
      <c r="G232" s="656"/>
      <c r="H232" s="656"/>
    </row>
    <row r="233" spans="1:8" s="658" customFormat="1" ht="12.75">
      <c r="A233" s="661"/>
      <c r="B233" s="716"/>
      <c r="C233" s="673"/>
      <c r="E233" s="657"/>
      <c r="F233" s="656"/>
      <c r="G233" s="656"/>
      <c r="H233" s="656"/>
    </row>
    <row r="234" spans="1:8" s="658" customFormat="1" ht="12.75">
      <c r="A234" s="661"/>
      <c r="B234" s="716"/>
      <c r="C234" s="673"/>
      <c r="E234" s="657"/>
      <c r="F234" s="656"/>
      <c r="G234" s="656"/>
      <c r="H234" s="656"/>
    </row>
    <row r="235" spans="1:8" s="658" customFormat="1" ht="12.75">
      <c r="A235" s="661"/>
      <c r="B235" s="716"/>
      <c r="C235" s="673"/>
      <c r="E235" s="657"/>
      <c r="F235" s="656"/>
      <c r="G235" s="656"/>
      <c r="H235" s="656"/>
    </row>
    <row r="236" spans="1:8" s="658" customFormat="1" ht="12.75">
      <c r="A236" s="661"/>
      <c r="B236" s="716"/>
      <c r="C236" s="673"/>
      <c r="E236" s="657"/>
      <c r="F236" s="656"/>
      <c r="G236" s="656"/>
      <c r="H236" s="656"/>
    </row>
    <row r="237" spans="1:8" s="658" customFormat="1" ht="12.75">
      <c r="A237" s="661"/>
      <c r="B237" s="716"/>
      <c r="C237" s="673"/>
      <c r="E237" s="657"/>
      <c r="F237" s="656"/>
      <c r="G237" s="656"/>
      <c r="H237" s="656"/>
    </row>
    <row r="238" spans="1:8" s="658" customFormat="1" ht="12.75">
      <c r="A238" s="661"/>
      <c r="B238" s="716"/>
      <c r="C238" s="673"/>
      <c r="E238" s="657"/>
      <c r="F238" s="656"/>
      <c r="G238" s="656"/>
      <c r="H238" s="656"/>
    </row>
    <row r="239" spans="1:8" s="658" customFormat="1" ht="12.75">
      <c r="A239" s="661"/>
      <c r="B239" s="716"/>
      <c r="C239" s="673"/>
      <c r="E239" s="657"/>
      <c r="F239" s="656"/>
      <c r="G239" s="656"/>
      <c r="H239" s="656"/>
    </row>
    <row r="240" spans="1:8" s="658" customFormat="1" ht="12.75">
      <c r="A240" s="661"/>
      <c r="B240" s="716"/>
      <c r="C240" s="673"/>
      <c r="E240" s="657"/>
      <c r="F240" s="656"/>
      <c r="G240" s="656"/>
      <c r="H240" s="656"/>
    </row>
    <row r="241" spans="1:8" s="658" customFormat="1" ht="12.75">
      <c r="A241" s="661"/>
      <c r="B241" s="716"/>
      <c r="C241" s="673"/>
      <c r="E241" s="657"/>
      <c r="F241" s="656"/>
      <c r="G241" s="656"/>
      <c r="H241" s="656"/>
    </row>
    <row r="242" spans="1:8" s="658" customFormat="1" ht="12.75">
      <c r="A242" s="661"/>
      <c r="B242" s="716"/>
      <c r="C242" s="673"/>
      <c r="E242" s="657"/>
      <c r="F242" s="656"/>
      <c r="G242" s="656"/>
      <c r="H242" s="656"/>
    </row>
    <row r="243" spans="1:8" s="658" customFormat="1" ht="12.75">
      <c r="A243" s="661"/>
      <c r="B243" s="716"/>
      <c r="C243" s="673"/>
      <c r="E243" s="657"/>
      <c r="F243" s="656"/>
      <c r="G243" s="656"/>
      <c r="H243" s="656"/>
    </row>
    <row r="244" spans="1:8" s="658" customFormat="1" ht="12.75">
      <c r="A244" s="661"/>
      <c r="B244" s="716"/>
      <c r="C244" s="673"/>
      <c r="E244" s="657"/>
      <c r="F244" s="656"/>
      <c r="G244" s="656"/>
      <c r="H244" s="656"/>
    </row>
    <row r="245" spans="1:8" s="658" customFormat="1" ht="12.75">
      <c r="A245" s="661"/>
      <c r="B245" s="716"/>
      <c r="C245" s="673"/>
      <c r="E245" s="657"/>
      <c r="F245" s="656"/>
      <c r="G245" s="656"/>
      <c r="H245" s="656"/>
    </row>
    <row r="246" spans="1:8" s="658" customFormat="1" ht="12.75">
      <c r="A246" s="661"/>
      <c r="B246" s="716"/>
      <c r="C246" s="673"/>
      <c r="E246" s="657"/>
      <c r="F246" s="656"/>
      <c r="G246" s="656"/>
      <c r="H246" s="656"/>
    </row>
    <row r="247" spans="1:8" s="658" customFormat="1" ht="12.75">
      <c r="A247" s="661"/>
      <c r="B247" s="716"/>
      <c r="C247" s="673"/>
      <c r="E247" s="657"/>
      <c r="F247" s="656"/>
      <c r="G247" s="656"/>
      <c r="H247" s="656"/>
    </row>
    <row r="248" spans="1:8" s="658" customFormat="1" ht="12.75">
      <c r="A248" s="661"/>
      <c r="B248" s="716"/>
      <c r="C248" s="673"/>
      <c r="E248" s="657"/>
      <c r="F248" s="656"/>
      <c r="G248" s="656"/>
      <c r="H248" s="656"/>
    </row>
    <row r="249" spans="1:8" s="658" customFormat="1" ht="12.75">
      <c r="A249" s="661"/>
      <c r="B249" s="716"/>
      <c r="C249" s="673"/>
      <c r="E249" s="657"/>
      <c r="F249" s="656"/>
      <c r="G249" s="656"/>
      <c r="H249" s="656"/>
    </row>
    <row r="250" spans="1:8" s="658" customFormat="1" ht="12.75">
      <c r="A250" s="661"/>
      <c r="B250" s="716"/>
      <c r="C250" s="673"/>
      <c r="E250" s="657"/>
      <c r="F250" s="656"/>
      <c r="G250" s="656"/>
      <c r="H250" s="656"/>
    </row>
    <row r="251" spans="1:8" s="658" customFormat="1" ht="12.75">
      <c r="A251" s="661"/>
      <c r="B251" s="716"/>
      <c r="C251" s="673"/>
      <c r="E251" s="657"/>
      <c r="F251" s="656"/>
      <c r="G251" s="656"/>
      <c r="H251" s="656"/>
    </row>
    <row r="252" spans="1:8" s="658" customFormat="1" ht="12.75">
      <c r="A252" s="661"/>
      <c r="B252" s="716"/>
      <c r="C252" s="673"/>
      <c r="E252" s="657"/>
      <c r="F252" s="656"/>
      <c r="G252" s="656"/>
      <c r="H252" s="656"/>
    </row>
    <row r="253" spans="1:8" s="658" customFormat="1" ht="12.75">
      <c r="A253" s="661"/>
      <c r="B253" s="716"/>
      <c r="C253" s="673"/>
      <c r="E253" s="657"/>
      <c r="F253" s="656"/>
      <c r="G253" s="656"/>
      <c r="H253" s="656"/>
    </row>
    <row r="254" spans="1:8" s="658" customFormat="1" ht="12.75">
      <c r="A254" s="661"/>
      <c r="B254" s="716"/>
      <c r="C254" s="673"/>
      <c r="E254" s="657"/>
      <c r="F254" s="656"/>
      <c r="G254" s="656"/>
      <c r="H254" s="656"/>
    </row>
    <row r="255" spans="1:8" s="658" customFormat="1" ht="12.75">
      <c r="A255" s="661"/>
      <c r="B255" s="716"/>
      <c r="C255" s="673"/>
      <c r="E255" s="657"/>
      <c r="F255" s="656"/>
      <c r="G255" s="656"/>
      <c r="H255" s="656"/>
    </row>
    <row r="256" spans="1:8" s="658" customFormat="1" ht="12.75">
      <c r="A256" s="661"/>
      <c r="B256" s="716"/>
      <c r="C256" s="673"/>
      <c r="E256" s="657"/>
      <c r="F256" s="656"/>
      <c r="G256" s="656"/>
      <c r="H256" s="656"/>
    </row>
    <row r="257" spans="1:8" s="658" customFormat="1" ht="12.75">
      <c r="A257" s="661"/>
      <c r="B257" s="716"/>
      <c r="C257" s="673"/>
      <c r="E257" s="657"/>
      <c r="F257" s="656"/>
      <c r="G257" s="656"/>
      <c r="H257" s="656"/>
    </row>
    <row r="258" spans="1:8" s="658" customFormat="1" ht="12.75">
      <c r="A258" s="661"/>
      <c r="B258" s="716"/>
      <c r="C258" s="673"/>
      <c r="E258" s="657"/>
      <c r="F258" s="656"/>
      <c r="G258" s="656"/>
      <c r="H258" s="656"/>
    </row>
    <row r="259" spans="1:8" s="658" customFormat="1" ht="12.75">
      <c r="A259" s="661"/>
      <c r="B259" s="716"/>
      <c r="C259" s="673"/>
      <c r="E259" s="657"/>
      <c r="F259" s="656"/>
      <c r="G259" s="656"/>
      <c r="H259" s="656"/>
    </row>
    <row r="260" spans="1:8" s="658" customFormat="1" ht="12.75">
      <c r="A260" s="661"/>
      <c r="B260" s="716"/>
      <c r="C260" s="673"/>
      <c r="E260" s="657"/>
      <c r="F260" s="656"/>
      <c r="G260" s="656"/>
      <c r="H260" s="656"/>
    </row>
    <row r="261" spans="1:8" s="658" customFormat="1" ht="12.75">
      <c r="A261" s="661"/>
      <c r="B261" s="716"/>
      <c r="C261" s="673"/>
      <c r="E261" s="657"/>
      <c r="F261" s="656"/>
      <c r="G261" s="656"/>
      <c r="H261" s="656"/>
    </row>
    <row r="262" spans="1:8" s="658" customFormat="1" ht="12.75">
      <c r="A262" s="661"/>
      <c r="B262" s="716"/>
      <c r="C262" s="673"/>
      <c r="E262" s="657"/>
      <c r="F262" s="656"/>
      <c r="G262" s="656"/>
      <c r="H262" s="656"/>
    </row>
    <row r="263" spans="1:8" s="658" customFormat="1" ht="12.75">
      <c r="A263" s="661"/>
      <c r="B263" s="716"/>
      <c r="C263" s="673"/>
      <c r="E263" s="657"/>
      <c r="F263" s="656"/>
      <c r="G263" s="656"/>
      <c r="H263" s="656"/>
    </row>
    <row r="264" spans="1:8" s="658" customFormat="1" ht="12.75">
      <c r="A264" s="661"/>
      <c r="B264" s="716"/>
      <c r="C264" s="673"/>
      <c r="E264" s="657"/>
      <c r="F264" s="656"/>
      <c r="G264" s="656"/>
      <c r="H264" s="656"/>
    </row>
    <row r="265" spans="1:8" s="658" customFormat="1" ht="12.75">
      <c r="A265" s="661"/>
      <c r="B265" s="716"/>
      <c r="C265" s="673"/>
      <c r="E265" s="657"/>
      <c r="F265" s="656"/>
      <c r="G265" s="656"/>
      <c r="H265" s="656"/>
    </row>
    <row r="266" spans="1:8" s="658" customFormat="1" ht="12.75">
      <c r="A266" s="661"/>
      <c r="B266" s="716"/>
      <c r="C266" s="673"/>
      <c r="E266" s="657"/>
      <c r="F266" s="656"/>
      <c r="G266" s="656"/>
      <c r="H266" s="656"/>
    </row>
    <row r="267" spans="1:8" s="658" customFormat="1" ht="12.75">
      <c r="A267" s="661"/>
      <c r="B267" s="716"/>
      <c r="C267" s="673"/>
      <c r="E267" s="657"/>
      <c r="F267" s="656"/>
      <c r="G267" s="656"/>
      <c r="H267" s="656"/>
    </row>
    <row r="268" spans="1:8" s="658" customFormat="1" ht="12.75">
      <c r="A268" s="661"/>
      <c r="B268" s="716"/>
      <c r="C268" s="673"/>
      <c r="E268" s="657"/>
      <c r="F268" s="656"/>
      <c r="G268" s="656"/>
      <c r="H268" s="656"/>
    </row>
    <row r="269" spans="1:8" s="658" customFormat="1" ht="12.75">
      <c r="A269" s="661"/>
      <c r="B269" s="716"/>
      <c r="C269" s="673"/>
      <c r="E269" s="657"/>
      <c r="F269" s="656"/>
      <c r="G269" s="656"/>
      <c r="H269" s="656"/>
    </row>
    <row r="270" spans="1:8" s="658" customFormat="1" ht="12.75">
      <c r="A270" s="661"/>
      <c r="B270" s="716"/>
      <c r="C270" s="673"/>
      <c r="E270" s="657"/>
      <c r="F270" s="656"/>
      <c r="G270" s="656"/>
      <c r="H270" s="656"/>
    </row>
    <row r="271" spans="1:8" s="658" customFormat="1" ht="51">
      <c r="A271" s="661"/>
      <c r="B271" s="709" t="s">
        <v>2580</v>
      </c>
      <c r="C271" s="673"/>
      <c r="E271" s="657"/>
      <c r="F271" s="656"/>
      <c r="G271" s="656"/>
      <c r="H271" s="656"/>
    </row>
    <row r="272" spans="1:8" s="658" customFormat="1" ht="25.5">
      <c r="A272" s="661"/>
      <c r="B272" s="670" t="s">
        <v>2579</v>
      </c>
      <c r="C272" s="673"/>
      <c r="E272" s="657"/>
      <c r="F272" s="656"/>
      <c r="G272" s="656"/>
      <c r="H272" s="656"/>
    </row>
    <row r="273" spans="1:8" s="658" customFormat="1" ht="12.75">
      <c r="A273" s="661"/>
      <c r="B273" s="670"/>
      <c r="C273" s="673"/>
      <c r="D273" s="658" t="s">
        <v>81</v>
      </c>
      <c r="E273" s="657">
        <v>1</v>
      </c>
      <c r="F273" s="675"/>
      <c r="G273" s="656"/>
      <c r="H273" s="675">
        <f>F273*E273</f>
        <v>0</v>
      </c>
    </row>
    <row r="274" spans="1:8" s="658" customFormat="1" ht="12.75">
      <c r="A274" s="661"/>
      <c r="B274" s="670"/>
      <c r="C274" s="673"/>
      <c r="E274" s="657"/>
      <c r="F274" s="656"/>
      <c r="G274" s="656"/>
      <c r="H274" s="656"/>
    </row>
    <row r="275" spans="1:8" s="658" customFormat="1" ht="59.25" customHeight="1">
      <c r="A275" s="661">
        <v>2</v>
      </c>
      <c r="B275" s="670" t="s">
        <v>2578</v>
      </c>
      <c r="C275" s="673"/>
      <c r="E275" s="657"/>
      <c r="F275" s="656"/>
      <c r="G275" s="656"/>
      <c r="H275" s="656"/>
    </row>
    <row r="276" spans="1:8" s="658" customFormat="1" ht="51">
      <c r="A276" s="661"/>
      <c r="B276" s="670" t="s">
        <v>2577</v>
      </c>
      <c r="C276" s="673"/>
      <c r="E276" s="657"/>
      <c r="F276" s="656"/>
      <c r="G276" s="656"/>
      <c r="H276" s="656"/>
    </row>
    <row r="277" spans="1:8" s="658" customFormat="1" ht="51">
      <c r="A277" s="661"/>
      <c r="B277" s="715" t="s">
        <v>2576</v>
      </c>
      <c r="C277" s="673"/>
      <c r="E277" s="657"/>
      <c r="F277" s="656"/>
      <c r="G277" s="656"/>
      <c r="H277" s="656"/>
    </row>
    <row r="278" spans="1:8" s="658" customFormat="1" ht="76.5">
      <c r="A278" s="661"/>
      <c r="B278" s="715" t="s">
        <v>2575</v>
      </c>
      <c r="C278" s="673"/>
      <c r="E278" s="657"/>
      <c r="F278" s="656"/>
      <c r="G278" s="656"/>
      <c r="H278" s="656"/>
    </row>
    <row r="279" spans="1:8" s="658" customFormat="1" ht="25.5">
      <c r="A279" s="661"/>
      <c r="B279" s="715" t="s">
        <v>2574</v>
      </c>
      <c r="C279" s="673"/>
      <c r="E279" s="657"/>
      <c r="F279" s="656"/>
      <c r="G279" s="656"/>
      <c r="H279" s="656"/>
    </row>
    <row r="280" spans="1:8" s="658" customFormat="1" ht="51">
      <c r="A280" s="661"/>
      <c r="B280" s="715" t="s">
        <v>2573</v>
      </c>
      <c r="C280" s="673"/>
      <c r="E280" s="657"/>
      <c r="F280" s="656"/>
      <c r="G280" s="656"/>
      <c r="H280" s="656"/>
    </row>
    <row r="281" spans="1:8" s="658" customFormat="1" ht="12.75">
      <c r="A281" s="661"/>
      <c r="B281" s="714" t="s">
        <v>2572</v>
      </c>
      <c r="C281" s="673"/>
      <c r="E281" s="657"/>
      <c r="F281" s="656"/>
      <c r="G281" s="656"/>
      <c r="H281" s="656"/>
    </row>
    <row r="282" spans="1:8" s="658" customFormat="1" ht="140.25">
      <c r="A282" s="661"/>
      <c r="B282" s="674" t="s">
        <v>2571</v>
      </c>
      <c r="C282" s="673"/>
      <c r="E282" s="657"/>
      <c r="F282" s="656"/>
      <c r="G282" s="656"/>
      <c r="H282" s="656"/>
    </row>
    <row r="283" spans="1:8" s="658" customFormat="1" ht="76.5">
      <c r="A283" s="661"/>
      <c r="B283" s="674" t="s">
        <v>2570</v>
      </c>
      <c r="C283" s="673"/>
      <c r="E283" s="657"/>
      <c r="F283" s="656"/>
      <c r="G283" s="656"/>
      <c r="H283" s="656"/>
    </row>
    <row r="284" spans="1:8" s="658" customFormat="1" ht="127.5">
      <c r="A284" s="661"/>
      <c r="B284" s="674" t="s">
        <v>2569</v>
      </c>
      <c r="C284" s="673"/>
      <c r="E284" s="657"/>
      <c r="F284" s="656"/>
      <c r="G284" s="656"/>
      <c r="H284" s="656"/>
    </row>
    <row r="285" spans="1:8" s="658" customFormat="1" ht="12.75">
      <c r="A285" s="661"/>
      <c r="B285" s="674"/>
      <c r="C285" s="673"/>
      <c r="E285" s="657"/>
      <c r="F285" s="656"/>
      <c r="G285" s="656"/>
      <c r="H285" s="656"/>
    </row>
    <row r="286" spans="1:8" s="658" customFormat="1" ht="12.75">
      <c r="A286" s="661"/>
      <c r="B286" s="712" t="s">
        <v>2568</v>
      </c>
      <c r="C286" s="673"/>
      <c r="E286" s="657"/>
      <c r="F286" s="656"/>
      <c r="G286" s="656"/>
      <c r="H286" s="656"/>
    </row>
    <row r="287" spans="1:8" s="658" customFormat="1" ht="12.75">
      <c r="A287" s="661"/>
      <c r="B287" s="713" t="s">
        <v>2567</v>
      </c>
      <c r="C287" s="673"/>
      <c r="E287" s="657"/>
      <c r="F287" s="656"/>
      <c r="G287" s="656"/>
      <c r="H287" s="656"/>
    </row>
    <row r="288" spans="1:8" s="658" customFormat="1" ht="12.75">
      <c r="A288" s="661"/>
      <c r="B288" s="713" t="s">
        <v>2563</v>
      </c>
      <c r="C288" s="673"/>
      <c r="E288" s="657"/>
      <c r="F288" s="656"/>
      <c r="G288" s="656"/>
      <c r="H288" s="656"/>
    </row>
    <row r="289" spans="1:8" s="658" customFormat="1" ht="12.75">
      <c r="A289" s="661"/>
      <c r="B289" s="713" t="s">
        <v>2566</v>
      </c>
      <c r="C289" s="673"/>
      <c r="E289" s="657"/>
      <c r="F289" s="656"/>
      <c r="G289" s="656"/>
      <c r="H289" s="656"/>
    </row>
    <row r="290" spans="1:8" s="658" customFormat="1" ht="12.75">
      <c r="A290" s="661"/>
      <c r="B290" s="713" t="s">
        <v>2565</v>
      </c>
      <c r="C290" s="673"/>
      <c r="E290" s="657"/>
      <c r="F290" s="656"/>
      <c r="G290" s="656"/>
      <c r="H290" s="656"/>
    </row>
    <row r="291" spans="1:8" s="658" customFormat="1" ht="12.75">
      <c r="A291" s="661"/>
      <c r="B291" s="713" t="s">
        <v>2553</v>
      </c>
      <c r="C291" s="673"/>
      <c r="E291" s="657"/>
      <c r="F291" s="656"/>
      <c r="G291" s="656"/>
      <c r="H291" s="656"/>
    </row>
    <row r="292" spans="1:8" s="658" customFormat="1" ht="12.75">
      <c r="A292" s="661"/>
      <c r="B292" s="713" t="s">
        <v>2564</v>
      </c>
      <c r="C292" s="673"/>
      <c r="E292" s="657"/>
      <c r="F292" s="656"/>
      <c r="G292" s="656"/>
      <c r="H292" s="656"/>
    </row>
    <row r="293" spans="1:8" s="658" customFormat="1" ht="12.75">
      <c r="A293" s="661"/>
      <c r="B293" s="713" t="s">
        <v>2563</v>
      </c>
      <c r="C293" s="673"/>
      <c r="E293" s="657"/>
      <c r="F293" s="656"/>
      <c r="G293" s="656"/>
      <c r="H293" s="656"/>
    </row>
    <row r="294" spans="1:8" s="658" customFormat="1" ht="12.75">
      <c r="A294" s="661"/>
      <c r="B294" s="713" t="s">
        <v>2562</v>
      </c>
      <c r="C294" s="673"/>
      <c r="E294" s="657"/>
      <c r="F294" s="656"/>
      <c r="G294" s="656"/>
      <c r="H294" s="656"/>
    </row>
    <row r="295" spans="1:8" s="658" customFormat="1" ht="12.75">
      <c r="A295" s="661"/>
      <c r="B295" s="713" t="s">
        <v>2561</v>
      </c>
      <c r="C295" s="673"/>
      <c r="E295" s="657"/>
      <c r="F295" s="656"/>
      <c r="G295" s="656"/>
      <c r="H295" s="656"/>
    </row>
    <row r="296" spans="1:8" s="658" customFormat="1" ht="12.75">
      <c r="A296" s="661"/>
      <c r="B296" s="713" t="s">
        <v>2553</v>
      </c>
      <c r="C296" s="673"/>
      <c r="E296" s="657"/>
      <c r="F296" s="656"/>
      <c r="G296" s="656"/>
      <c r="H296" s="656"/>
    </row>
    <row r="297" spans="1:8" s="658" customFormat="1" ht="12.75">
      <c r="A297" s="661"/>
      <c r="B297" s="713" t="s">
        <v>2560</v>
      </c>
      <c r="C297" s="673"/>
      <c r="E297" s="657"/>
      <c r="F297" s="656"/>
      <c r="G297" s="656"/>
      <c r="H297" s="656"/>
    </row>
    <row r="298" spans="1:8" s="658" customFormat="1" ht="12.75">
      <c r="A298" s="661"/>
      <c r="B298" s="713" t="s">
        <v>2559</v>
      </c>
      <c r="C298" s="673"/>
      <c r="E298" s="657"/>
      <c r="F298" s="656"/>
      <c r="G298" s="656"/>
      <c r="H298" s="656"/>
    </row>
    <row r="299" spans="1:8" s="658" customFormat="1" ht="12.75">
      <c r="A299" s="661"/>
      <c r="B299" s="713" t="s">
        <v>2558</v>
      </c>
      <c r="C299" s="673"/>
      <c r="E299" s="657"/>
      <c r="F299" s="656"/>
      <c r="G299" s="656"/>
      <c r="H299" s="656"/>
    </row>
    <row r="300" spans="1:8" s="658" customFormat="1" ht="12.75">
      <c r="A300" s="661"/>
      <c r="B300" s="713" t="s">
        <v>2557</v>
      </c>
      <c r="C300" s="673"/>
      <c r="E300" s="657"/>
      <c r="F300" s="656"/>
      <c r="G300" s="656"/>
      <c r="H300" s="656"/>
    </row>
    <row r="301" spans="1:8" s="658" customFormat="1" ht="12.75">
      <c r="A301" s="661"/>
      <c r="B301" s="713" t="s">
        <v>2556</v>
      </c>
      <c r="C301" s="673"/>
      <c r="E301" s="657"/>
      <c r="F301" s="656"/>
      <c r="G301" s="656"/>
      <c r="H301" s="656"/>
    </row>
    <row r="302" spans="1:8" s="658" customFormat="1" ht="12.75">
      <c r="A302" s="661"/>
      <c r="B302" s="713" t="s">
        <v>2555</v>
      </c>
      <c r="C302" s="673"/>
      <c r="E302" s="657"/>
      <c r="F302" s="656"/>
      <c r="G302" s="656"/>
      <c r="H302" s="656"/>
    </row>
    <row r="303" spans="1:8" s="658" customFormat="1" ht="12.75">
      <c r="A303" s="661"/>
      <c r="B303" s="713" t="s">
        <v>2554</v>
      </c>
      <c r="C303" s="673"/>
      <c r="E303" s="657"/>
      <c r="F303" s="656"/>
      <c r="G303" s="656"/>
      <c r="H303" s="656"/>
    </row>
    <row r="304" spans="1:8" s="658" customFormat="1" ht="12.75">
      <c r="A304" s="661"/>
      <c r="B304" s="713" t="s">
        <v>2553</v>
      </c>
      <c r="C304" s="673"/>
      <c r="E304" s="657"/>
      <c r="F304" s="656"/>
      <c r="G304" s="656"/>
      <c r="H304" s="656"/>
    </row>
    <row r="305" spans="1:8" s="658" customFormat="1" ht="12.75">
      <c r="A305" s="661"/>
      <c r="B305" s="713" t="s">
        <v>2552</v>
      </c>
      <c r="C305" s="673"/>
      <c r="E305" s="657"/>
      <c r="F305" s="656"/>
      <c r="G305" s="656"/>
      <c r="H305" s="656"/>
    </row>
    <row r="306" spans="1:8" s="658" customFormat="1" ht="12.75">
      <c r="A306" s="661"/>
      <c r="B306" s="713" t="s">
        <v>2551</v>
      </c>
      <c r="C306" s="673"/>
      <c r="E306" s="657"/>
      <c r="F306" s="656"/>
      <c r="G306" s="656"/>
      <c r="H306" s="656"/>
    </row>
    <row r="307" spans="1:8" s="658" customFormat="1" ht="12.75">
      <c r="A307" s="661"/>
      <c r="B307" s="713" t="s">
        <v>2550</v>
      </c>
      <c r="C307" s="673"/>
      <c r="E307" s="657"/>
      <c r="F307" s="656"/>
      <c r="G307" s="656"/>
      <c r="H307" s="656"/>
    </row>
    <row r="308" spans="1:8" s="658" customFormat="1" ht="12.75">
      <c r="A308" s="661"/>
      <c r="B308" s="713" t="s">
        <v>2549</v>
      </c>
      <c r="C308" s="673"/>
      <c r="E308" s="657"/>
      <c r="F308" s="656"/>
      <c r="G308" s="656"/>
      <c r="H308" s="656"/>
    </row>
    <row r="309" spans="1:8" s="658" customFormat="1" ht="12.75">
      <c r="A309" s="661"/>
      <c r="B309" s="713" t="s">
        <v>2548</v>
      </c>
      <c r="C309" s="673"/>
      <c r="E309" s="657"/>
      <c r="F309" s="656"/>
      <c r="G309" s="656"/>
      <c r="H309" s="656"/>
    </row>
    <row r="310" spans="1:8" s="658" customFormat="1" ht="12.75">
      <c r="A310" s="661"/>
      <c r="B310" s="713" t="s">
        <v>2547</v>
      </c>
      <c r="C310" s="673"/>
      <c r="E310" s="657"/>
      <c r="F310" s="656"/>
      <c r="G310" s="656"/>
      <c r="H310" s="656"/>
    </row>
    <row r="311" spans="1:8" s="658" customFormat="1" ht="12.75">
      <c r="A311" s="661"/>
      <c r="B311" s="713" t="s">
        <v>2546</v>
      </c>
      <c r="C311" s="673"/>
      <c r="E311" s="657"/>
      <c r="F311" s="656"/>
      <c r="G311" s="656"/>
      <c r="H311" s="656"/>
    </row>
    <row r="312" spans="1:8" s="658" customFormat="1" ht="12.75">
      <c r="A312" s="661"/>
      <c r="B312" s="713" t="s">
        <v>2545</v>
      </c>
      <c r="C312" s="673"/>
      <c r="E312" s="657"/>
      <c r="F312" s="656"/>
      <c r="G312" s="656"/>
      <c r="H312" s="656"/>
    </row>
    <row r="313" spans="1:8" s="658" customFormat="1" ht="12.75">
      <c r="A313" s="661"/>
      <c r="B313" s="713" t="s">
        <v>2544</v>
      </c>
      <c r="C313" s="673"/>
      <c r="E313" s="657"/>
      <c r="F313" s="656"/>
      <c r="G313" s="656"/>
      <c r="H313" s="656"/>
    </row>
    <row r="314" spans="1:8" s="658" customFormat="1" ht="12.75">
      <c r="A314" s="661"/>
      <c r="B314" s="713" t="s">
        <v>2543</v>
      </c>
      <c r="C314" s="673"/>
      <c r="E314" s="657"/>
      <c r="F314" s="656"/>
      <c r="G314" s="656"/>
      <c r="H314" s="656"/>
    </row>
    <row r="315" spans="1:8" s="658" customFormat="1" ht="12.75">
      <c r="A315" s="661"/>
      <c r="B315" s="713" t="s">
        <v>2542</v>
      </c>
      <c r="C315" s="673"/>
      <c r="E315" s="657"/>
      <c r="F315" s="656"/>
      <c r="G315" s="656"/>
      <c r="H315" s="656"/>
    </row>
    <row r="316" spans="1:8" s="658" customFormat="1" ht="12.75">
      <c r="A316" s="661"/>
      <c r="B316" s="674"/>
      <c r="C316" s="673"/>
      <c r="E316" s="657"/>
      <c r="F316" s="656"/>
      <c r="G316" s="656"/>
      <c r="H316" s="656"/>
    </row>
    <row r="317" spans="1:8" s="658" customFormat="1" ht="12.75">
      <c r="A317" s="661"/>
      <c r="B317" s="712" t="s">
        <v>2541</v>
      </c>
      <c r="C317" s="673"/>
      <c r="E317" s="657"/>
      <c r="F317" s="656"/>
      <c r="G317" s="656"/>
      <c r="H317" s="656"/>
    </row>
    <row r="318" spans="1:8" s="658" customFormat="1" ht="12.75">
      <c r="A318" s="661"/>
      <c r="B318" s="674" t="s">
        <v>2540</v>
      </c>
      <c r="C318" s="673"/>
      <c r="E318" s="657"/>
      <c r="F318" s="656"/>
      <c r="G318" s="656"/>
      <c r="H318" s="656"/>
    </row>
    <row r="319" spans="1:8" s="658" customFormat="1" ht="12.75">
      <c r="A319" s="661"/>
      <c r="B319" s="674" t="s">
        <v>2539</v>
      </c>
      <c r="C319" s="673"/>
      <c r="E319" s="657"/>
      <c r="F319" s="656"/>
      <c r="G319" s="656"/>
      <c r="H319" s="656"/>
    </row>
    <row r="320" spans="1:8" s="658" customFormat="1" ht="12.75">
      <c r="A320" s="661"/>
      <c r="B320" s="674" t="s">
        <v>2538</v>
      </c>
      <c r="C320" s="673"/>
      <c r="E320" s="657"/>
      <c r="F320" s="656"/>
      <c r="G320" s="656"/>
      <c r="H320" s="656"/>
    </row>
    <row r="321" spans="1:8" s="658" customFormat="1" ht="12.75">
      <c r="A321" s="661"/>
      <c r="B321" s="674" t="s">
        <v>2537</v>
      </c>
      <c r="C321" s="673"/>
      <c r="E321" s="657"/>
      <c r="F321" s="656"/>
      <c r="G321" s="656"/>
      <c r="H321" s="656"/>
    </row>
    <row r="322" spans="1:8" s="658" customFormat="1" ht="12.75">
      <c r="A322" s="661"/>
      <c r="B322" s="674" t="s">
        <v>2536</v>
      </c>
      <c r="C322" s="673"/>
      <c r="E322" s="657"/>
      <c r="F322" s="656"/>
      <c r="G322" s="656"/>
      <c r="H322" s="656"/>
    </row>
    <row r="323" spans="1:8" s="658" customFormat="1" ht="12.75">
      <c r="A323" s="661"/>
      <c r="B323" s="674" t="s">
        <v>2535</v>
      </c>
      <c r="C323" s="673"/>
      <c r="E323" s="657"/>
      <c r="F323" s="656"/>
      <c r="G323" s="656"/>
      <c r="H323" s="656"/>
    </row>
    <row r="324" spans="1:8" s="658" customFormat="1" ht="12.75">
      <c r="A324" s="661"/>
      <c r="B324" s="674" t="s">
        <v>2534</v>
      </c>
      <c r="C324" s="673"/>
      <c r="E324" s="657"/>
      <c r="F324" s="656"/>
      <c r="G324" s="656"/>
      <c r="H324" s="656"/>
    </row>
    <row r="325" spans="1:8" s="658" customFormat="1" ht="12.75">
      <c r="A325" s="661"/>
      <c r="B325" s="674"/>
      <c r="C325" s="673"/>
      <c r="E325" s="657"/>
      <c r="F325" s="656"/>
      <c r="G325" s="656"/>
      <c r="H325" s="656"/>
    </row>
    <row r="326" spans="1:8" s="658" customFormat="1" ht="25.5">
      <c r="A326" s="661"/>
      <c r="B326" s="670" t="s">
        <v>2533</v>
      </c>
      <c r="C326" s="673"/>
      <c r="D326" s="711"/>
      <c r="E326" s="657"/>
      <c r="F326" s="656"/>
      <c r="G326" s="656"/>
      <c r="H326" s="656"/>
    </row>
    <row r="327" spans="1:8" s="658" customFormat="1" ht="51">
      <c r="A327" s="661"/>
      <c r="B327" s="709" t="s">
        <v>2514</v>
      </c>
      <c r="C327" s="673"/>
      <c r="E327" s="657"/>
      <c r="F327" s="656"/>
      <c r="G327" s="656"/>
      <c r="H327" s="656"/>
    </row>
    <row r="328" spans="1:8" s="658" customFormat="1" ht="25.5">
      <c r="A328" s="661"/>
      <c r="B328" s="670" t="s">
        <v>2532</v>
      </c>
      <c r="C328" s="673"/>
      <c r="E328" s="657"/>
      <c r="F328" s="656"/>
      <c r="G328" s="656"/>
      <c r="H328" s="656"/>
    </row>
    <row r="329" spans="1:8" s="658" customFormat="1" ht="12.75">
      <c r="A329" s="661"/>
      <c r="B329" s="670"/>
      <c r="C329" s="673"/>
      <c r="D329" s="658" t="s">
        <v>81</v>
      </c>
      <c r="E329" s="657">
        <v>1</v>
      </c>
      <c r="F329" s="675"/>
      <c r="G329" s="656"/>
      <c r="H329" s="675">
        <f>F329*E329</f>
        <v>0</v>
      </c>
    </row>
    <row r="330" spans="1:8" s="658" customFormat="1" ht="12.75">
      <c r="A330" s="661"/>
      <c r="B330" s="670"/>
      <c r="C330" s="673"/>
      <c r="E330" s="657"/>
      <c r="F330" s="656"/>
      <c r="G330" s="656"/>
      <c r="H330" s="656"/>
    </row>
    <row r="331" spans="1:8" s="658" customFormat="1" ht="38.25">
      <c r="A331" s="661">
        <v>3</v>
      </c>
      <c r="B331" s="670" t="s">
        <v>2531</v>
      </c>
      <c r="C331" s="673"/>
      <c r="E331" s="657"/>
      <c r="F331" s="656"/>
      <c r="G331" s="656"/>
      <c r="H331" s="656"/>
    </row>
    <row r="332" spans="1:8" s="658" customFormat="1" ht="51">
      <c r="A332" s="661"/>
      <c r="B332" s="670" t="s">
        <v>2530</v>
      </c>
      <c r="C332" s="673"/>
      <c r="E332" s="657"/>
      <c r="F332" s="656"/>
      <c r="G332" s="656"/>
      <c r="H332" s="656"/>
    </row>
    <row r="333" spans="1:8" s="658" customFormat="1" ht="114.75">
      <c r="A333" s="661"/>
      <c r="B333" s="670" t="s">
        <v>2529</v>
      </c>
      <c r="C333" s="673"/>
      <c r="E333" s="657"/>
      <c r="F333" s="656"/>
      <c r="G333" s="656"/>
      <c r="H333" s="656"/>
    </row>
    <row r="334" spans="1:8" s="658" customFormat="1" ht="38.25">
      <c r="A334" s="661"/>
      <c r="B334" s="670" t="s">
        <v>2528</v>
      </c>
      <c r="C334" s="673"/>
      <c r="E334" s="657"/>
      <c r="F334" s="656"/>
      <c r="G334" s="656"/>
      <c r="H334" s="656"/>
    </row>
    <row r="335" spans="1:8" s="658" customFormat="1" ht="38.25">
      <c r="A335" s="661"/>
      <c r="B335" s="670" t="s">
        <v>2527</v>
      </c>
      <c r="C335" s="673"/>
      <c r="E335" s="657"/>
      <c r="F335" s="656"/>
      <c r="G335" s="656"/>
      <c r="H335" s="656"/>
    </row>
    <row r="336" spans="1:8" s="658" customFormat="1" ht="63.75">
      <c r="A336" s="661"/>
      <c r="B336" s="710" t="s">
        <v>2526</v>
      </c>
      <c r="C336" s="673"/>
      <c r="E336" s="657"/>
      <c r="F336" s="656"/>
      <c r="G336" s="656"/>
      <c r="H336" s="656"/>
    </row>
    <row r="337" spans="1:8" s="658" customFormat="1" ht="127.5">
      <c r="A337" s="661"/>
      <c r="B337" s="670" t="s">
        <v>2525</v>
      </c>
      <c r="C337" s="673"/>
      <c r="E337" s="657"/>
      <c r="F337" s="656"/>
      <c r="G337" s="656"/>
      <c r="H337" s="656"/>
    </row>
    <row r="338" spans="1:8" s="658" customFormat="1" ht="76.5">
      <c r="A338" s="661"/>
      <c r="B338" s="670" t="s">
        <v>2524</v>
      </c>
      <c r="C338" s="673"/>
      <c r="E338" s="657"/>
      <c r="F338" s="656"/>
      <c r="G338" s="656"/>
      <c r="H338" s="656"/>
    </row>
    <row r="339" spans="1:8" s="658" customFormat="1" ht="381" customHeight="1">
      <c r="A339" s="661"/>
      <c r="B339" s="710" t="s">
        <v>2523</v>
      </c>
      <c r="C339" s="673"/>
      <c r="E339" s="657"/>
      <c r="F339" s="656"/>
      <c r="G339" s="656"/>
      <c r="H339" s="656"/>
    </row>
    <row r="340" spans="1:8" s="658" customFormat="1" ht="165.75">
      <c r="A340" s="661"/>
      <c r="B340" s="670" t="s">
        <v>2522</v>
      </c>
      <c r="C340" s="673"/>
      <c r="E340" s="657"/>
      <c r="F340" s="656"/>
      <c r="G340" s="656"/>
      <c r="H340" s="656"/>
    </row>
    <row r="341" spans="1:8" s="658" customFormat="1" ht="12.75">
      <c r="A341" s="661"/>
      <c r="B341" s="670"/>
      <c r="C341" s="673"/>
      <c r="E341" s="657"/>
      <c r="F341" s="656"/>
      <c r="G341" s="656"/>
      <c r="H341" s="656"/>
    </row>
    <row r="342" spans="1:8" s="658" customFormat="1" ht="12.75">
      <c r="A342" s="661"/>
      <c r="B342" s="710" t="s">
        <v>2521</v>
      </c>
      <c r="C342" s="673"/>
      <c r="E342" s="657"/>
      <c r="F342" s="656"/>
      <c r="G342" s="656"/>
      <c r="H342" s="656"/>
    </row>
    <row r="343" spans="1:8" s="658" customFormat="1" ht="25.5">
      <c r="A343" s="661"/>
      <c r="B343" s="674" t="s">
        <v>2520</v>
      </c>
      <c r="C343" s="673"/>
      <c r="E343" s="657"/>
      <c r="F343" s="656"/>
      <c r="G343" s="656"/>
      <c r="H343" s="656"/>
    </row>
    <row r="344" spans="1:8" s="658" customFormat="1" ht="25.5">
      <c r="A344" s="661"/>
      <c r="B344" s="674" t="s">
        <v>2519</v>
      </c>
      <c r="C344" s="673"/>
      <c r="E344" s="657"/>
      <c r="F344" s="656"/>
      <c r="G344" s="656"/>
      <c r="H344" s="656"/>
    </row>
    <row r="345" spans="1:8" s="658" customFormat="1" ht="25.5">
      <c r="A345" s="661"/>
      <c r="B345" s="674" t="s">
        <v>2518</v>
      </c>
      <c r="C345" s="673"/>
      <c r="E345" s="657"/>
      <c r="F345" s="656"/>
      <c r="G345" s="656"/>
      <c r="H345" s="656"/>
    </row>
    <row r="346" spans="1:8" s="658" customFormat="1" ht="12.75">
      <c r="A346" s="661"/>
      <c r="B346" s="574" t="s">
        <v>2517</v>
      </c>
      <c r="C346" s="673"/>
      <c r="E346" s="657"/>
      <c r="F346" s="656"/>
      <c r="G346" s="656"/>
      <c r="H346" s="656"/>
    </row>
    <row r="347" spans="1:8" s="658" customFormat="1" ht="25.5">
      <c r="A347" s="661"/>
      <c r="B347" s="674" t="s">
        <v>2516</v>
      </c>
      <c r="C347" s="673"/>
      <c r="E347" s="657"/>
      <c r="F347" s="656"/>
      <c r="G347" s="656"/>
      <c r="H347" s="656"/>
    </row>
    <row r="348" spans="1:8" s="658" customFormat="1" ht="38.25">
      <c r="A348" s="661"/>
      <c r="B348" s="670" t="s">
        <v>2515</v>
      </c>
      <c r="C348" s="673"/>
      <c r="E348" s="657"/>
      <c r="F348" s="656"/>
      <c r="G348" s="656"/>
      <c r="H348" s="656"/>
    </row>
    <row r="349" spans="1:8" s="658" customFormat="1" ht="51">
      <c r="A349" s="661"/>
      <c r="B349" s="709" t="s">
        <v>2514</v>
      </c>
      <c r="C349" s="673"/>
      <c r="E349" s="657"/>
      <c r="F349" s="656"/>
      <c r="G349" s="656"/>
      <c r="H349" s="656"/>
    </row>
    <row r="350" spans="1:8" s="658" customFormat="1" ht="25.5">
      <c r="A350" s="661"/>
      <c r="B350" s="670" t="s">
        <v>2513</v>
      </c>
      <c r="C350" s="673"/>
      <c r="E350" s="657"/>
      <c r="F350" s="656"/>
      <c r="G350" s="656"/>
      <c r="H350" s="656"/>
    </row>
    <row r="351" spans="1:8" s="658" customFormat="1" ht="12.75">
      <c r="A351" s="661"/>
      <c r="B351" s="670"/>
      <c r="C351" s="673"/>
      <c r="D351" s="658" t="s">
        <v>81</v>
      </c>
      <c r="E351" s="657">
        <v>1</v>
      </c>
      <c r="F351" s="675"/>
      <c r="G351" s="656"/>
      <c r="H351" s="675">
        <f>F351*E351</f>
        <v>0</v>
      </c>
    </row>
    <row r="352" spans="1:8" s="658" customFormat="1" ht="12.75">
      <c r="A352" s="661"/>
      <c r="B352" s="670"/>
      <c r="C352" s="673"/>
      <c r="E352" s="657"/>
      <c r="F352" s="656"/>
      <c r="G352" s="656"/>
      <c r="H352" s="656"/>
    </row>
    <row r="353" spans="1:8" s="658" customFormat="1" ht="12.75">
      <c r="A353" s="661"/>
      <c r="B353" s="670"/>
      <c r="C353" s="673"/>
      <c r="E353" s="657"/>
      <c r="F353" s="656"/>
      <c r="G353" s="656"/>
      <c r="H353" s="656"/>
    </row>
    <row r="354" spans="1:8" s="658" customFormat="1" ht="63.75">
      <c r="A354" s="661">
        <v>4</v>
      </c>
      <c r="B354" s="674" t="s">
        <v>2512</v>
      </c>
      <c r="C354" s="707"/>
      <c r="D354" s="682"/>
      <c r="E354" s="681"/>
      <c r="F354" s="706"/>
      <c r="G354" s="706"/>
      <c r="H354" s="706"/>
    </row>
    <row r="355" spans="1:8" s="658" customFormat="1" ht="25.5">
      <c r="A355" s="661"/>
      <c r="B355" s="674" t="s">
        <v>2511</v>
      </c>
      <c r="C355" s="707"/>
      <c r="D355" s="682"/>
      <c r="E355" s="681"/>
      <c r="F355" s="706"/>
      <c r="G355" s="706"/>
      <c r="H355" s="706"/>
    </row>
    <row r="356" spans="1:8" s="658" customFormat="1" ht="12.75">
      <c r="A356" s="661"/>
      <c r="B356" s="674" t="s">
        <v>2510</v>
      </c>
      <c r="C356" s="707"/>
      <c r="D356" s="682"/>
      <c r="E356" s="681"/>
      <c r="F356" s="706"/>
      <c r="G356" s="706"/>
      <c r="H356" s="706"/>
    </row>
    <row r="357" spans="1:8" s="658" customFormat="1" ht="12.75">
      <c r="A357" s="661"/>
      <c r="B357" s="674" t="s">
        <v>2509</v>
      </c>
      <c r="C357" s="707"/>
      <c r="D357" s="682"/>
      <c r="E357" s="681"/>
      <c r="F357" s="706"/>
      <c r="G357" s="706"/>
      <c r="H357" s="706"/>
    </row>
    <row r="358" spans="1:8" s="658" customFormat="1" ht="12.75">
      <c r="A358" s="661"/>
      <c r="B358" s="674" t="s">
        <v>2508</v>
      </c>
      <c r="C358" s="708"/>
      <c r="D358" s="658" t="s">
        <v>263</v>
      </c>
      <c r="E358" s="657">
        <v>5</v>
      </c>
      <c r="F358" s="675"/>
      <c r="G358" s="656"/>
      <c r="H358" s="675">
        <f t="shared" ref="H358:H367" si="0">F358*E358</f>
        <v>0</v>
      </c>
    </row>
    <row r="359" spans="1:8" s="658" customFormat="1" ht="12.75">
      <c r="A359" s="661"/>
      <c r="B359" s="674" t="s">
        <v>2507</v>
      </c>
      <c r="C359" s="708"/>
      <c r="D359" s="658" t="s">
        <v>263</v>
      </c>
      <c r="E359" s="657">
        <v>1</v>
      </c>
      <c r="F359" s="675"/>
      <c r="G359" s="656"/>
      <c r="H359" s="675">
        <f t="shared" si="0"/>
        <v>0</v>
      </c>
    </row>
    <row r="360" spans="1:8" s="658" customFormat="1" ht="25.5">
      <c r="A360" s="661"/>
      <c r="B360" s="674" t="s">
        <v>2506</v>
      </c>
      <c r="C360" s="708"/>
      <c r="D360" s="658" t="s">
        <v>263</v>
      </c>
      <c r="E360" s="657">
        <v>1</v>
      </c>
      <c r="F360" s="675"/>
      <c r="G360" s="656"/>
      <c r="H360" s="675">
        <f t="shared" si="0"/>
        <v>0</v>
      </c>
    </row>
    <row r="361" spans="1:8" s="658" customFormat="1" ht="25.5">
      <c r="A361" s="661"/>
      <c r="B361" s="674" t="s">
        <v>2505</v>
      </c>
      <c r="C361" s="708"/>
      <c r="D361" s="658" t="s">
        <v>263</v>
      </c>
      <c r="E361" s="657">
        <v>1</v>
      </c>
      <c r="F361" s="675"/>
      <c r="G361" s="656"/>
      <c r="H361" s="675">
        <f t="shared" si="0"/>
        <v>0</v>
      </c>
    </row>
    <row r="362" spans="1:8" s="658" customFormat="1" ht="12.75">
      <c r="A362" s="661"/>
      <c r="B362" s="674" t="s">
        <v>2504</v>
      </c>
      <c r="C362" s="708"/>
      <c r="D362" s="658" t="s">
        <v>263</v>
      </c>
      <c r="E362" s="657">
        <v>1</v>
      </c>
      <c r="F362" s="675"/>
      <c r="G362" s="656"/>
      <c r="H362" s="675">
        <f t="shared" si="0"/>
        <v>0</v>
      </c>
    </row>
    <row r="363" spans="1:8" s="658" customFormat="1" ht="12.75">
      <c r="A363" s="661"/>
      <c r="B363" s="674" t="s">
        <v>2503</v>
      </c>
      <c r="C363" s="708"/>
      <c r="D363" s="658" t="s">
        <v>263</v>
      </c>
      <c r="E363" s="657">
        <v>2</v>
      </c>
      <c r="F363" s="675"/>
      <c r="G363" s="656"/>
      <c r="H363" s="675">
        <f t="shared" si="0"/>
        <v>0</v>
      </c>
    </row>
    <row r="364" spans="1:8" s="658" customFormat="1" ht="25.5">
      <c r="A364" s="661"/>
      <c r="B364" s="674" t="s">
        <v>2502</v>
      </c>
      <c r="C364" s="708"/>
      <c r="D364" s="658" t="s">
        <v>263</v>
      </c>
      <c r="E364" s="657">
        <v>1</v>
      </c>
      <c r="F364" s="675"/>
      <c r="G364" s="656"/>
      <c r="H364" s="675">
        <f t="shared" si="0"/>
        <v>0</v>
      </c>
    </row>
    <row r="365" spans="1:8" s="658" customFormat="1" ht="25.5">
      <c r="A365" s="661"/>
      <c r="B365" s="674" t="s">
        <v>2501</v>
      </c>
      <c r="C365" s="708"/>
      <c r="D365" s="658" t="s">
        <v>263</v>
      </c>
      <c r="E365" s="657">
        <v>1</v>
      </c>
      <c r="F365" s="675"/>
      <c r="G365" s="656"/>
      <c r="H365" s="675">
        <f t="shared" si="0"/>
        <v>0</v>
      </c>
    </row>
    <row r="366" spans="1:8" s="658" customFormat="1" ht="25.5">
      <c r="A366" s="661"/>
      <c r="B366" s="674" t="s">
        <v>2500</v>
      </c>
      <c r="C366" s="708"/>
      <c r="D366" s="658" t="s">
        <v>263</v>
      </c>
      <c r="E366" s="657">
        <v>2</v>
      </c>
      <c r="F366" s="675"/>
      <c r="G366" s="656"/>
      <c r="H366" s="675">
        <f t="shared" si="0"/>
        <v>0</v>
      </c>
    </row>
    <row r="367" spans="1:8" s="658" customFormat="1" ht="12.75">
      <c r="A367" s="661"/>
      <c r="B367" s="674" t="s">
        <v>2499</v>
      </c>
      <c r="C367" s="708"/>
      <c r="D367" s="658" t="s">
        <v>263</v>
      </c>
      <c r="E367" s="657">
        <v>2</v>
      </c>
      <c r="F367" s="675"/>
      <c r="G367" s="656"/>
      <c r="H367" s="675">
        <f t="shared" si="0"/>
        <v>0</v>
      </c>
    </row>
    <row r="368" spans="1:8" s="658" customFormat="1" ht="12.75">
      <c r="A368" s="661"/>
      <c r="B368" s="674"/>
      <c r="C368" s="707"/>
      <c r="D368" s="682"/>
      <c r="E368" s="681"/>
      <c r="F368" s="706"/>
      <c r="G368" s="706"/>
      <c r="H368" s="706"/>
    </row>
    <row r="369" spans="1:8" s="658" customFormat="1" ht="38.25">
      <c r="A369" s="661">
        <v>5</v>
      </c>
      <c r="B369" s="674" t="s">
        <v>2498</v>
      </c>
      <c r="C369" s="707"/>
      <c r="D369" s="682"/>
      <c r="E369" s="681"/>
      <c r="F369" s="706"/>
      <c r="G369" s="706"/>
      <c r="H369" s="706"/>
    </row>
    <row r="370" spans="1:8" s="658" customFormat="1" ht="12.75">
      <c r="A370" s="661"/>
      <c r="B370" s="674" t="s">
        <v>2497</v>
      </c>
      <c r="C370" s="673"/>
      <c r="D370" s="658" t="s">
        <v>81</v>
      </c>
      <c r="E370" s="657">
        <v>1</v>
      </c>
      <c r="F370" s="675"/>
      <c r="G370" s="656"/>
      <c r="H370" s="675">
        <f>F370*E370</f>
        <v>0</v>
      </c>
    </row>
    <row r="371" spans="1:8" s="658" customFormat="1" ht="12.75">
      <c r="A371" s="661"/>
      <c r="B371" s="674"/>
      <c r="C371" s="707"/>
      <c r="D371" s="682"/>
      <c r="E371" s="681"/>
      <c r="F371" s="706"/>
      <c r="G371" s="706"/>
      <c r="H371" s="706"/>
    </row>
    <row r="372" spans="1:8" s="658" customFormat="1" ht="38.25">
      <c r="A372" s="661">
        <v>6</v>
      </c>
      <c r="B372" s="670" t="s">
        <v>2496</v>
      </c>
      <c r="C372" s="673"/>
      <c r="E372" s="657"/>
      <c r="F372" s="656"/>
      <c r="G372" s="656"/>
      <c r="H372" s="656"/>
    </row>
    <row r="373" spans="1:8" s="658" customFormat="1" ht="12.75">
      <c r="A373" s="661"/>
      <c r="B373" s="670" t="s">
        <v>2495</v>
      </c>
      <c r="C373" s="673"/>
      <c r="E373" s="657"/>
      <c r="F373" s="656"/>
      <c r="G373" s="656"/>
      <c r="H373" s="656"/>
    </row>
    <row r="374" spans="1:8" s="658" customFormat="1">
      <c r="A374" s="661"/>
      <c r="B374" s="674" t="s">
        <v>2446</v>
      </c>
      <c r="C374" s="655"/>
      <c r="D374" s="658" t="s">
        <v>81</v>
      </c>
      <c r="E374" s="657">
        <v>1</v>
      </c>
      <c r="F374" s="675"/>
      <c r="G374" s="656"/>
      <c r="H374" s="675">
        <f>F374*E374</f>
        <v>0</v>
      </c>
    </row>
    <row r="375" spans="1:8" s="658" customFormat="1">
      <c r="A375" s="661"/>
      <c r="B375" s="674" t="s">
        <v>2444</v>
      </c>
      <c r="C375" s="655"/>
      <c r="D375" s="658" t="s">
        <v>81</v>
      </c>
      <c r="E375" s="657">
        <v>1</v>
      </c>
      <c r="F375" s="675"/>
      <c r="G375" s="656"/>
      <c r="H375" s="675">
        <f>F375*E375</f>
        <v>0</v>
      </c>
    </row>
    <row r="376" spans="1:8" s="658" customFormat="1" ht="12.75">
      <c r="A376" s="661"/>
      <c r="B376" s="670"/>
      <c r="C376" s="673"/>
      <c r="E376" s="657"/>
      <c r="F376" s="656"/>
      <c r="G376" s="656"/>
      <c r="H376" s="656"/>
    </row>
    <row r="377" spans="1:8" ht="25.5">
      <c r="A377" s="661">
        <v>7</v>
      </c>
      <c r="B377" s="670" t="s">
        <v>2494</v>
      </c>
      <c r="C377" s="673"/>
    </row>
    <row r="378" spans="1:8" ht="25.5">
      <c r="B378" s="670" t="s">
        <v>2399</v>
      </c>
      <c r="C378" s="673"/>
    </row>
    <row r="379" spans="1:8" ht="38.25">
      <c r="B379" s="670" t="s">
        <v>2398</v>
      </c>
      <c r="C379" s="673"/>
    </row>
    <row r="380" spans="1:8" ht="38.25">
      <c r="B380" s="674" t="s">
        <v>2493</v>
      </c>
      <c r="C380" s="673"/>
      <c r="D380" s="658" t="s">
        <v>81</v>
      </c>
      <c r="E380" s="657">
        <v>1</v>
      </c>
      <c r="F380" s="675"/>
      <c r="H380" s="675">
        <f>F380*E380</f>
        <v>0</v>
      </c>
    </row>
    <row r="381" spans="1:8" ht="38.25">
      <c r="B381" s="674" t="s">
        <v>2492</v>
      </c>
      <c r="C381" s="673"/>
      <c r="D381" s="658" t="s">
        <v>81</v>
      </c>
      <c r="E381" s="657">
        <v>1</v>
      </c>
      <c r="F381" s="675"/>
      <c r="H381" s="675">
        <f>F381*E381</f>
        <v>0</v>
      </c>
    </row>
    <row r="382" spans="1:8" ht="38.25">
      <c r="B382" s="674" t="s">
        <v>2491</v>
      </c>
      <c r="C382" s="673"/>
      <c r="D382" s="658" t="s">
        <v>81</v>
      </c>
      <c r="E382" s="657">
        <v>1</v>
      </c>
      <c r="F382" s="675"/>
      <c r="H382" s="675">
        <f>F382*E382</f>
        <v>0</v>
      </c>
    </row>
    <row r="383" spans="1:8">
      <c r="B383" s="674"/>
      <c r="C383" s="673"/>
    </row>
    <row r="384" spans="1:8" ht="89.25">
      <c r="A384" s="661">
        <v>8</v>
      </c>
      <c r="B384" s="689" t="s">
        <v>2490</v>
      </c>
      <c r="C384" s="698"/>
      <c r="D384" s="697"/>
      <c r="E384" s="696"/>
      <c r="F384" s="695"/>
      <c r="G384" s="695"/>
      <c r="H384" s="695"/>
    </row>
    <row r="385" spans="1:8" ht="25.5">
      <c r="B385" s="689" t="s">
        <v>2488</v>
      </c>
      <c r="C385" s="698"/>
      <c r="D385" s="697"/>
      <c r="E385" s="696"/>
      <c r="F385" s="695"/>
      <c r="G385" s="695"/>
      <c r="H385" s="695"/>
    </row>
    <row r="386" spans="1:8" ht="38.25">
      <c r="B386" s="689" t="s">
        <v>2403</v>
      </c>
      <c r="C386" s="698"/>
      <c r="D386" s="697"/>
      <c r="E386" s="696"/>
      <c r="F386" s="695"/>
      <c r="G386" s="695"/>
      <c r="H386" s="695"/>
    </row>
    <row r="387" spans="1:8" ht="25.5">
      <c r="B387" s="689" t="s">
        <v>2487</v>
      </c>
      <c r="C387" s="698"/>
      <c r="D387" s="697"/>
      <c r="E387" s="696"/>
      <c r="F387" s="695"/>
      <c r="G387" s="695"/>
      <c r="H387" s="695"/>
    </row>
    <row r="388" spans="1:8">
      <c r="B388" s="689" t="s">
        <v>2486</v>
      </c>
      <c r="C388" s="698"/>
      <c r="D388" s="697"/>
      <c r="E388" s="696"/>
      <c r="F388" s="695"/>
      <c r="G388" s="695"/>
      <c r="H388" s="695"/>
    </row>
    <row r="389" spans="1:8">
      <c r="B389" s="689"/>
      <c r="C389" s="698" t="s">
        <v>1687</v>
      </c>
      <c r="D389" s="697" t="s">
        <v>209</v>
      </c>
      <c r="E389" s="696">
        <v>50</v>
      </c>
      <c r="F389" s="694"/>
      <c r="G389" s="695"/>
      <c r="H389" s="694">
        <f>F389*E389</f>
        <v>0</v>
      </c>
    </row>
    <row r="390" spans="1:8">
      <c r="B390" s="674"/>
      <c r="C390" s="673"/>
    </row>
    <row r="391" spans="1:8" ht="76.5">
      <c r="A391" s="661">
        <v>9</v>
      </c>
      <c r="B391" s="689" t="s">
        <v>2489</v>
      </c>
      <c r="C391" s="698"/>
      <c r="D391" s="697"/>
      <c r="E391" s="696"/>
      <c r="F391" s="695"/>
      <c r="G391" s="695"/>
      <c r="H391" s="695"/>
    </row>
    <row r="392" spans="1:8" ht="25.5">
      <c r="B392" s="689" t="s">
        <v>2488</v>
      </c>
      <c r="C392" s="698"/>
      <c r="D392" s="697"/>
      <c r="E392" s="696"/>
      <c r="F392" s="695"/>
      <c r="G392" s="695"/>
      <c r="H392" s="695"/>
    </row>
    <row r="393" spans="1:8" ht="38.25">
      <c r="B393" s="689" t="s">
        <v>2403</v>
      </c>
      <c r="C393" s="698"/>
      <c r="D393" s="697"/>
      <c r="E393" s="696"/>
      <c r="F393" s="695"/>
      <c r="G393" s="695"/>
      <c r="H393" s="695"/>
    </row>
    <row r="394" spans="1:8" ht="25.5">
      <c r="B394" s="689" t="s">
        <v>2487</v>
      </c>
      <c r="C394" s="698"/>
      <c r="D394" s="697"/>
      <c r="E394" s="696"/>
      <c r="F394" s="695"/>
      <c r="G394" s="695"/>
      <c r="H394" s="695"/>
    </row>
    <row r="395" spans="1:8">
      <c r="B395" s="689" t="s">
        <v>2486</v>
      </c>
      <c r="C395" s="698"/>
      <c r="D395" s="697"/>
      <c r="E395" s="696"/>
      <c r="F395" s="695"/>
      <c r="G395" s="695"/>
      <c r="H395" s="695"/>
    </row>
    <row r="396" spans="1:8">
      <c r="B396" s="689"/>
      <c r="C396" s="698" t="s">
        <v>1687</v>
      </c>
      <c r="D396" s="697" t="s">
        <v>209</v>
      </c>
      <c r="E396" s="696">
        <v>100</v>
      </c>
      <c r="F396" s="694"/>
      <c r="G396" s="695"/>
      <c r="H396" s="694">
        <f>F396*E396</f>
        <v>0</v>
      </c>
    </row>
    <row r="397" spans="1:8">
      <c r="B397" s="674"/>
      <c r="C397" s="673"/>
    </row>
    <row r="398" spans="1:8" ht="63.75">
      <c r="A398" s="661">
        <v>10</v>
      </c>
      <c r="B398" s="670" t="s">
        <v>2396</v>
      </c>
      <c r="C398" s="673"/>
    </row>
    <row r="399" spans="1:8">
      <c r="B399" s="674" t="s">
        <v>2446</v>
      </c>
      <c r="C399" s="673"/>
      <c r="D399" s="658" t="s">
        <v>81</v>
      </c>
      <c r="E399" s="657">
        <v>1</v>
      </c>
      <c r="F399" s="675"/>
      <c r="H399" s="675">
        <f>F399*E399</f>
        <v>0</v>
      </c>
    </row>
    <row r="400" spans="1:8">
      <c r="B400" s="674" t="s">
        <v>2445</v>
      </c>
      <c r="C400" s="673"/>
      <c r="D400" s="658" t="s">
        <v>81</v>
      </c>
      <c r="E400" s="657">
        <v>1</v>
      </c>
      <c r="F400" s="675"/>
      <c r="H400" s="675">
        <f>F400*E400</f>
        <v>0</v>
      </c>
    </row>
    <row r="401" spans="1:8">
      <c r="B401" s="674" t="s">
        <v>2444</v>
      </c>
      <c r="C401" s="673"/>
      <c r="D401" s="658" t="s">
        <v>81</v>
      </c>
      <c r="E401" s="657">
        <v>1</v>
      </c>
      <c r="F401" s="675"/>
      <c r="H401" s="675">
        <f>F401*E401</f>
        <v>0</v>
      </c>
    </row>
    <row r="402" spans="1:8">
      <c r="B402" s="674"/>
      <c r="C402" s="673"/>
    </row>
    <row r="403" spans="1:8" ht="63.75">
      <c r="A403" s="661">
        <v>11</v>
      </c>
      <c r="B403" s="674" t="s">
        <v>2485</v>
      </c>
      <c r="C403" s="655"/>
      <c r="D403" s="655"/>
      <c r="E403" s="655"/>
      <c r="F403" s="655"/>
      <c r="G403" s="655"/>
      <c r="H403" s="655"/>
    </row>
    <row r="404" spans="1:8">
      <c r="B404" s="674" t="s">
        <v>2484</v>
      </c>
      <c r="C404" s="655"/>
      <c r="D404" s="655"/>
      <c r="E404" s="655"/>
      <c r="F404" s="655"/>
      <c r="G404" s="655"/>
      <c r="H404" s="655"/>
    </row>
    <row r="405" spans="1:8">
      <c r="B405" s="670" t="s">
        <v>2483</v>
      </c>
      <c r="C405" s="655"/>
      <c r="D405" s="655"/>
      <c r="E405" s="655"/>
      <c r="F405" s="655"/>
      <c r="G405" s="655"/>
      <c r="H405" s="655"/>
    </row>
    <row r="406" spans="1:8">
      <c r="B406" s="674" t="s">
        <v>2446</v>
      </c>
      <c r="C406" s="655"/>
      <c r="D406" s="658" t="s">
        <v>81</v>
      </c>
      <c r="E406" s="657">
        <v>1</v>
      </c>
      <c r="F406" s="675"/>
      <c r="H406" s="675">
        <f>F406*E406</f>
        <v>0</v>
      </c>
    </row>
    <row r="407" spans="1:8">
      <c r="B407" s="674" t="s">
        <v>2445</v>
      </c>
      <c r="C407" s="655"/>
      <c r="D407" s="658" t="s">
        <v>81</v>
      </c>
      <c r="E407" s="657">
        <v>1</v>
      </c>
      <c r="F407" s="675"/>
      <c r="H407" s="675">
        <f>F407*E407</f>
        <v>0</v>
      </c>
    </row>
    <row r="408" spans="1:8">
      <c r="B408" s="674" t="s">
        <v>2444</v>
      </c>
      <c r="C408" s="655"/>
      <c r="D408" s="658" t="s">
        <v>81</v>
      </c>
      <c r="E408" s="657">
        <v>1</v>
      </c>
      <c r="F408" s="675"/>
      <c r="H408" s="675">
        <f>F408*E408</f>
        <v>0</v>
      </c>
    </row>
    <row r="409" spans="1:8">
      <c r="B409" s="670"/>
      <c r="C409" s="673"/>
    </row>
    <row r="410" spans="1:8" ht="153">
      <c r="A410" s="661">
        <v>12</v>
      </c>
      <c r="B410" s="674" t="s">
        <v>2482</v>
      </c>
      <c r="C410" s="673"/>
    </row>
    <row r="411" spans="1:8" ht="25.5">
      <c r="B411" s="674" t="s">
        <v>2481</v>
      </c>
      <c r="C411" s="673"/>
    </row>
    <row r="412" spans="1:8">
      <c r="B412" s="674" t="s">
        <v>2446</v>
      </c>
      <c r="C412" s="673"/>
      <c r="D412" s="658" t="s">
        <v>81</v>
      </c>
      <c r="E412" s="657">
        <v>1</v>
      </c>
      <c r="F412" s="675"/>
      <c r="H412" s="675">
        <f>F412*E412</f>
        <v>0</v>
      </c>
    </row>
    <row r="413" spans="1:8">
      <c r="B413" s="674"/>
      <c r="C413" s="673"/>
    </row>
    <row r="414" spans="1:8" ht="51">
      <c r="A414" s="661">
        <v>13</v>
      </c>
      <c r="B414" s="700" t="s">
        <v>2480</v>
      </c>
      <c r="C414" s="655"/>
      <c r="D414" s="655"/>
      <c r="E414" s="655"/>
      <c r="F414" s="655"/>
      <c r="G414" s="655"/>
      <c r="H414" s="655"/>
    </row>
    <row r="415" spans="1:8" ht="38.25">
      <c r="B415" s="700" t="s">
        <v>2479</v>
      </c>
      <c r="C415" s="655"/>
      <c r="D415" s="655"/>
      <c r="E415" s="655"/>
      <c r="F415" s="655"/>
      <c r="G415" s="655"/>
      <c r="H415" s="655"/>
    </row>
    <row r="416" spans="1:8" ht="25.5">
      <c r="B416" s="700" t="s">
        <v>2478</v>
      </c>
      <c r="C416" s="655"/>
      <c r="D416" s="655"/>
      <c r="E416" s="655"/>
      <c r="F416" s="655"/>
      <c r="G416" s="655"/>
      <c r="H416" s="655"/>
    </row>
    <row r="417" spans="1:8" ht="63.75">
      <c r="B417" s="700" t="s">
        <v>2477</v>
      </c>
      <c r="C417" s="655"/>
      <c r="D417" s="655"/>
      <c r="E417" s="655"/>
      <c r="F417" s="655"/>
      <c r="G417" s="655"/>
      <c r="H417" s="655"/>
    </row>
    <row r="418" spans="1:8" ht="38.25">
      <c r="B418" s="700" t="s">
        <v>2476</v>
      </c>
      <c r="C418" s="655"/>
      <c r="D418" s="655"/>
      <c r="E418" s="655"/>
      <c r="F418" s="655"/>
      <c r="G418" s="655"/>
      <c r="H418" s="655"/>
    </row>
    <row r="419" spans="1:8">
      <c r="B419" s="700" t="s">
        <v>2475</v>
      </c>
      <c r="C419" s="655"/>
      <c r="D419" s="655"/>
      <c r="E419" s="655"/>
      <c r="F419" s="655"/>
      <c r="G419" s="655"/>
      <c r="H419" s="655"/>
    </row>
    <row r="420" spans="1:8" ht="25.5">
      <c r="B420" s="699" t="s">
        <v>2474</v>
      </c>
      <c r="C420" s="655"/>
      <c r="D420" s="655"/>
      <c r="E420" s="655"/>
      <c r="F420" s="655"/>
      <c r="G420" s="655"/>
      <c r="H420" s="655"/>
    </row>
    <row r="421" spans="1:8" ht="25.5">
      <c r="B421" s="705" t="s">
        <v>2473</v>
      </c>
      <c r="C421" s="655"/>
      <c r="D421" s="658" t="s">
        <v>81</v>
      </c>
      <c r="E421" s="657">
        <v>1</v>
      </c>
      <c r="F421" s="675"/>
      <c r="H421" s="675">
        <f>F421*E421</f>
        <v>0</v>
      </c>
    </row>
    <row r="422" spans="1:8">
      <c r="B422" s="670"/>
      <c r="C422" s="673"/>
    </row>
    <row r="423" spans="1:8" ht="38.25">
      <c r="A423" s="661">
        <v>14</v>
      </c>
      <c r="B423" s="705" t="s">
        <v>2472</v>
      </c>
      <c r="C423" s="673"/>
    </row>
    <row r="424" spans="1:8" ht="25.5">
      <c r="B424" s="705" t="s">
        <v>2471</v>
      </c>
      <c r="C424" s="673"/>
    </row>
    <row r="425" spans="1:8" ht="51">
      <c r="B425" s="705" t="s">
        <v>2470</v>
      </c>
      <c r="C425" s="673"/>
    </row>
    <row r="426" spans="1:8">
      <c r="B426" s="705" t="s">
        <v>2469</v>
      </c>
      <c r="C426" s="673"/>
    </row>
    <row r="427" spans="1:8" ht="51">
      <c r="B427" s="699" t="s">
        <v>2468</v>
      </c>
      <c r="C427" s="673"/>
    </row>
    <row r="428" spans="1:8">
      <c r="B428" s="705" t="s">
        <v>2467</v>
      </c>
      <c r="C428" s="673"/>
      <c r="D428" s="658" t="s">
        <v>81</v>
      </c>
      <c r="E428" s="657">
        <v>1</v>
      </c>
      <c r="F428" s="675"/>
      <c r="H428" s="675">
        <f>F428*E428</f>
        <v>0</v>
      </c>
    </row>
    <row r="429" spans="1:8">
      <c r="B429" s="705" t="s">
        <v>2466</v>
      </c>
      <c r="C429" s="673"/>
      <c r="D429" s="658" t="s">
        <v>81</v>
      </c>
      <c r="E429" s="657">
        <v>1</v>
      </c>
      <c r="F429" s="675"/>
      <c r="H429" s="675">
        <f>F429*E429</f>
        <v>0</v>
      </c>
    </row>
    <row r="430" spans="1:8">
      <c r="B430" s="705" t="s">
        <v>2465</v>
      </c>
      <c r="C430" s="673"/>
      <c r="D430" s="658" t="s">
        <v>81</v>
      </c>
      <c r="E430" s="657">
        <v>1</v>
      </c>
      <c r="F430" s="675"/>
      <c r="H430" s="675">
        <f>F430*E430</f>
        <v>0</v>
      </c>
    </row>
    <row r="431" spans="1:8">
      <c r="B431" s="670"/>
      <c r="C431" s="673"/>
    </row>
    <row r="432" spans="1:8" ht="76.5">
      <c r="A432" s="661">
        <v>15</v>
      </c>
      <c r="B432" s="704" t="s">
        <v>2464</v>
      </c>
      <c r="C432" s="673"/>
    </row>
    <row r="433" spans="1:8" ht="51">
      <c r="B433" s="670" t="s">
        <v>2463</v>
      </c>
      <c r="C433" s="673"/>
    </row>
    <row r="434" spans="1:8" ht="38.25">
      <c r="B434" s="670" t="s">
        <v>2462</v>
      </c>
      <c r="C434" s="673"/>
    </row>
    <row r="435" spans="1:8" ht="25.5">
      <c r="B435" s="670" t="s">
        <v>2461</v>
      </c>
      <c r="C435" s="673"/>
    </row>
    <row r="436" spans="1:8" ht="25.5">
      <c r="B436" s="703" t="s">
        <v>2460</v>
      </c>
      <c r="C436" s="673"/>
      <c r="D436" s="658" t="s">
        <v>81</v>
      </c>
      <c r="E436" s="657">
        <v>1</v>
      </c>
      <c r="F436" s="675"/>
      <c r="H436" s="675">
        <f>F436*E436</f>
        <v>0</v>
      </c>
    </row>
    <row r="437" spans="1:8">
      <c r="B437" s="670"/>
      <c r="C437" s="673"/>
    </row>
    <row r="438" spans="1:8" ht="76.5">
      <c r="A438" s="661">
        <v>16</v>
      </c>
      <c r="B438" s="670" t="s">
        <v>2459</v>
      </c>
      <c r="C438" s="673"/>
    </row>
    <row r="439" spans="1:8">
      <c r="B439" s="670" t="s">
        <v>2458</v>
      </c>
      <c r="C439" s="673"/>
    </row>
    <row r="440" spans="1:8">
      <c r="B440" s="674" t="s">
        <v>2457</v>
      </c>
      <c r="C440" s="673" t="s">
        <v>2454</v>
      </c>
      <c r="D440" s="658" t="s">
        <v>81</v>
      </c>
      <c r="E440" s="657">
        <v>1</v>
      </c>
      <c r="F440" s="675"/>
      <c r="H440" s="675">
        <f>F440*E440</f>
        <v>0</v>
      </c>
    </row>
    <row r="441" spans="1:8">
      <c r="B441" s="674" t="s">
        <v>2456</v>
      </c>
      <c r="C441" s="673" t="s">
        <v>2454</v>
      </c>
      <c r="D441" s="658" t="s">
        <v>81</v>
      </c>
      <c r="E441" s="657">
        <v>1</v>
      </c>
      <c r="F441" s="675"/>
      <c r="H441" s="675">
        <f>F441*E441</f>
        <v>0</v>
      </c>
    </row>
    <row r="442" spans="1:8">
      <c r="B442" s="674" t="s">
        <v>2455</v>
      </c>
      <c r="C442" s="673" t="s">
        <v>2454</v>
      </c>
      <c r="D442" s="658" t="s">
        <v>81</v>
      </c>
      <c r="E442" s="657">
        <v>1</v>
      </c>
      <c r="F442" s="675"/>
      <c r="H442" s="675">
        <f>F442*E442</f>
        <v>0</v>
      </c>
    </row>
    <row r="443" spans="1:8">
      <c r="B443" s="670"/>
      <c r="C443" s="673"/>
    </row>
    <row r="444" spans="1:8" ht="25.5">
      <c r="A444" s="661">
        <v>17</v>
      </c>
      <c r="B444" s="670" t="s">
        <v>2453</v>
      </c>
      <c r="C444" s="673"/>
    </row>
    <row r="445" spans="1:8" ht="153">
      <c r="B445" s="670" t="s">
        <v>2452</v>
      </c>
      <c r="C445" s="673"/>
    </row>
    <row r="446" spans="1:8" ht="38.25">
      <c r="B446" s="674" t="s">
        <v>2451</v>
      </c>
      <c r="C446" s="673"/>
      <c r="D446" s="658" t="s">
        <v>81</v>
      </c>
      <c r="E446" s="657">
        <v>1</v>
      </c>
      <c r="F446" s="675"/>
      <c r="H446" s="675">
        <f>F446*E446</f>
        <v>0</v>
      </c>
    </row>
    <row r="447" spans="1:8" ht="38.25">
      <c r="B447" s="674" t="s">
        <v>2450</v>
      </c>
      <c r="C447" s="673"/>
      <c r="D447" s="658" t="s">
        <v>81</v>
      </c>
      <c r="E447" s="657">
        <v>1</v>
      </c>
      <c r="F447" s="675"/>
      <c r="H447" s="675">
        <f>F447*E447</f>
        <v>0</v>
      </c>
    </row>
    <row r="448" spans="1:8" ht="38.25">
      <c r="B448" s="674" t="s">
        <v>2449</v>
      </c>
      <c r="C448" s="673"/>
      <c r="D448" s="658" t="s">
        <v>81</v>
      </c>
      <c r="E448" s="657">
        <v>1</v>
      </c>
      <c r="F448" s="675"/>
      <c r="H448" s="675">
        <f>F448*E448</f>
        <v>0</v>
      </c>
    </row>
    <row r="449" spans="1:8">
      <c r="B449" s="670"/>
      <c r="C449" s="673"/>
    </row>
    <row r="450" spans="1:8" ht="25.5">
      <c r="A450" s="661">
        <v>18</v>
      </c>
      <c r="B450" s="674" t="s">
        <v>2448</v>
      </c>
      <c r="C450" s="702"/>
      <c r="D450" s="702"/>
      <c r="E450" s="702"/>
      <c r="F450" s="702"/>
    </row>
    <row r="451" spans="1:8" ht="51">
      <c r="B451" s="693" t="s">
        <v>2447</v>
      </c>
      <c r="C451" s="673"/>
    </row>
    <row r="452" spans="1:8">
      <c r="B452" s="674" t="s">
        <v>2446</v>
      </c>
      <c r="C452" s="655"/>
      <c r="D452" s="658" t="s">
        <v>81</v>
      </c>
      <c r="E452" s="657">
        <v>1</v>
      </c>
      <c r="F452" s="675"/>
      <c r="H452" s="675">
        <f>F452*E452</f>
        <v>0</v>
      </c>
    </row>
    <row r="453" spans="1:8">
      <c r="B453" s="674" t="s">
        <v>2445</v>
      </c>
      <c r="C453" s="655"/>
      <c r="D453" s="658" t="s">
        <v>81</v>
      </c>
      <c r="E453" s="657">
        <v>1</v>
      </c>
      <c r="F453" s="675"/>
      <c r="H453" s="675">
        <f>F453*E453</f>
        <v>0</v>
      </c>
    </row>
    <row r="454" spans="1:8">
      <c r="B454" s="674" t="s">
        <v>2444</v>
      </c>
      <c r="C454" s="655"/>
      <c r="D454" s="658" t="s">
        <v>81</v>
      </c>
      <c r="E454" s="657">
        <v>1</v>
      </c>
      <c r="F454" s="675"/>
      <c r="H454" s="675">
        <f>F454*E454</f>
        <v>0</v>
      </c>
    </row>
    <row r="455" spans="1:8">
      <c r="B455" s="674" t="s">
        <v>2443</v>
      </c>
      <c r="C455" s="655"/>
      <c r="D455" s="658" t="s">
        <v>81</v>
      </c>
      <c r="E455" s="657">
        <v>1</v>
      </c>
      <c r="F455" s="675"/>
      <c r="H455" s="675">
        <f>F455*E455</f>
        <v>0</v>
      </c>
    </row>
    <row r="456" spans="1:8">
      <c r="B456" s="693"/>
      <c r="C456" s="673"/>
    </row>
    <row r="457" spans="1:8" ht="89.25">
      <c r="A457" s="661">
        <v>19</v>
      </c>
      <c r="B457" s="699" t="s">
        <v>2442</v>
      </c>
      <c r="C457" s="673"/>
    </row>
    <row r="458" spans="1:8" ht="25.5">
      <c r="B458" s="701" t="s">
        <v>2441</v>
      </c>
      <c r="C458" s="673"/>
    </row>
    <row r="459" spans="1:8">
      <c r="B459" s="700" t="s">
        <v>2440</v>
      </c>
      <c r="C459" s="673"/>
      <c r="D459" s="658" t="s">
        <v>81</v>
      </c>
      <c r="E459" s="657">
        <v>1</v>
      </c>
      <c r="F459" s="675"/>
      <c r="H459" s="675">
        <f>F459*E459</f>
        <v>0</v>
      </c>
    </row>
    <row r="460" spans="1:8">
      <c r="B460" s="693"/>
      <c r="C460" s="673"/>
    </row>
    <row r="461" spans="1:8">
      <c r="B461" s="693"/>
      <c r="C461" s="673"/>
    </row>
    <row r="462" spans="1:8" ht="63.75">
      <c r="A462" s="661">
        <v>20</v>
      </c>
      <c r="B462" s="699" t="s">
        <v>2439</v>
      </c>
      <c r="C462" s="673"/>
    </row>
    <row r="463" spans="1:8" ht="114.75">
      <c r="B463" s="699" t="s">
        <v>2438</v>
      </c>
      <c r="C463" s="673"/>
    </row>
    <row r="464" spans="1:8" ht="63.75">
      <c r="B464" s="699" t="s">
        <v>2437</v>
      </c>
      <c r="C464" s="673"/>
    </row>
    <row r="465" spans="2:3" ht="76.5">
      <c r="B465" s="699" t="s">
        <v>2436</v>
      </c>
      <c r="C465" s="673"/>
    </row>
    <row r="466" spans="2:3" ht="63.75">
      <c r="B466" s="699" t="s">
        <v>2435</v>
      </c>
      <c r="C466" s="673"/>
    </row>
    <row r="467" spans="2:3" ht="102">
      <c r="B467" s="699" t="s">
        <v>2434</v>
      </c>
      <c r="C467" s="673"/>
    </row>
    <row r="468" spans="2:3" ht="51">
      <c r="B468" s="699" t="s">
        <v>2433</v>
      </c>
      <c r="C468" s="673"/>
    </row>
    <row r="469" spans="2:3" ht="38.25">
      <c r="B469" s="699" t="s">
        <v>2432</v>
      </c>
      <c r="C469" s="673"/>
    </row>
    <row r="470" spans="2:3" ht="114.75">
      <c r="B470" s="699" t="s">
        <v>2431</v>
      </c>
      <c r="C470" s="673"/>
    </row>
    <row r="471" spans="2:3" ht="25.5">
      <c r="B471" s="699" t="s">
        <v>2430</v>
      </c>
      <c r="C471" s="673"/>
    </row>
    <row r="472" spans="2:3" ht="25.5">
      <c r="B472" s="699" t="s">
        <v>2429</v>
      </c>
      <c r="C472" s="673"/>
    </row>
    <row r="473" spans="2:3">
      <c r="B473" s="699" t="s">
        <v>2428</v>
      </c>
      <c r="C473" s="673"/>
    </row>
    <row r="474" spans="2:3">
      <c r="B474" s="699" t="s">
        <v>2427</v>
      </c>
      <c r="C474" s="673"/>
    </row>
    <row r="475" spans="2:3">
      <c r="B475" s="699" t="s">
        <v>2426</v>
      </c>
      <c r="C475" s="673"/>
    </row>
    <row r="476" spans="2:3">
      <c r="B476" s="699" t="s">
        <v>2425</v>
      </c>
      <c r="C476" s="673"/>
    </row>
    <row r="477" spans="2:3">
      <c r="B477" s="699" t="s">
        <v>2424</v>
      </c>
      <c r="C477" s="673"/>
    </row>
    <row r="478" spans="2:3">
      <c r="B478" s="699" t="s">
        <v>2423</v>
      </c>
      <c r="C478" s="673"/>
    </row>
    <row r="479" spans="2:3">
      <c r="B479" s="699" t="s">
        <v>2422</v>
      </c>
      <c r="C479" s="673"/>
    </row>
    <row r="480" spans="2:3">
      <c r="B480" s="699" t="s">
        <v>2421</v>
      </c>
      <c r="C480" s="673"/>
    </row>
    <row r="481" spans="2:8">
      <c r="B481" s="699" t="s">
        <v>2420</v>
      </c>
      <c r="C481" s="673"/>
    </row>
    <row r="482" spans="2:8">
      <c r="B482" s="699" t="s">
        <v>2419</v>
      </c>
      <c r="C482" s="673"/>
    </row>
    <row r="483" spans="2:8">
      <c r="B483" s="699" t="s">
        <v>2418</v>
      </c>
      <c r="C483" s="673"/>
    </row>
    <row r="484" spans="2:8">
      <c r="B484" s="699" t="s">
        <v>2417</v>
      </c>
      <c r="C484" s="673"/>
    </row>
    <row r="485" spans="2:8">
      <c r="B485" s="699" t="s">
        <v>2416</v>
      </c>
      <c r="C485" s="673"/>
    </row>
    <row r="486" spans="2:8">
      <c r="B486" s="699" t="s">
        <v>2415</v>
      </c>
      <c r="C486" s="673"/>
    </row>
    <row r="487" spans="2:8">
      <c r="B487" s="699" t="s">
        <v>2414</v>
      </c>
      <c r="C487" s="673"/>
    </row>
    <row r="488" spans="2:8">
      <c r="B488" s="699" t="s">
        <v>2413</v>
      </c>
      <c r="C488" s="673"/>
    </row>
    <row r="489" spans="2:8">
      <c r="B489" s="699" t="s">
        <v>2412</v>
      </c>
      <c r="C489" s="673"/>
    </row>
    <row r="490" spans="2:8">
      <c r="B490" s="699" t="s">
        <v>2411</v>
      </c>
      <c r="C490" s="673"/>
    </row>
    <row r="491" spans="2:8">
      <c r="B491" s="699" t="s">
        <v>2410</v>
      </c>
      <c r="C491" s="673"/>
    </row>
    <row r="492" spans="2:8">
      <c r="B492" s="699" t="s">
        <v>2409</v>
      </c>
      <c r="C492" s="673"/>
    </row>
    <row r="493" spans="2:8">
      <c r="B493" s="699" t="s">
        <v>2408</v>
      </c>
      <c r="C493" s="673"/>
    </row>
    <row r="494" spans="2:8" ht="25.5">
      <c r="B494" s="699" t="s">
        <v>2407</v>
      </c>
      <c r="C494" s="673"/>
    </row>
    <row r="495" spans="2:8">
      <c r="B495" s="693"/>
      <c r="C495" s="673"/>
      <c r="D495" s="658" t="s">
        <v>263</v>
      </c>
      <c r="E495" s="657">
        <v>1</v>
      </c>
      <c r="F495" s="675"/>
      <c r="H495" s="675">
        <f>F495*E495</f>
        <v>0</v>
      </c>
    </row>
    <row r="496" spans="2:8">
      <c r="B496" s="693"/>
      <c r="C496" s="673"/>
    </row>
    <row r="497" spans="1:8" ht="114.75">
      <c r="A497" s="661">
        <v>21</v>
      </c>
      <c r="B497" s="689" t="s">
        <v>2406</v>
      </c>
      <c r="C497" s="673"/>
    </row>
    <row r="498" spans="1:8" ht="25.5">
      <c r="B498" s="689" t="s">
        <v>2405</v>
      </c>
      <c r="C498" s="673"/>
    </row>
    <row r="499" spans="1:8" ht="38.25">
      <c r="B499" s="689" t="s">
        <v>2404</v>
      </c>
      <c r="C499" s="673"/>
    </row>
    <row r="500" spans="1:8" ht="38.25">
      <c r="B500" s="689" t="s">
        <v>2403</v>
      </c>
      <c r="C500" s="673"/>
    </row>
    <row r="501" spans="1:8" ht="25.5">
      <c r="B501" s="689" t="s">
        <v>2402</v>
      </c>
      <c r="C501" s="673"/>
    </row>
    <row r="502" spans="1:8">
      <c r="B502" s="689" t="s">
        <v>2401</v>
      </c>
      <c r="C502" s="673"/>
    </row>
    <row r="503" spans="1:8">
      <c r="B503" s="693"/>
      <c r="C503" s="698" t="s">
        <v>1687</v>
      </c>
      <c r="D503" s="697" t="s">
        <v>209</v>
      </c>
      <c r="E503" s="696">
        <v>95</v>
      </c>
      <c r="F503" s="694"/>
      <c r="G503" s="695"/>
      <c r="H503" s="694">
        <f>F503*E503</f>
        <v>0</v>
      </c>
    </row>
    <row r="504" spans="1:8">
      <c r="B504" s="693"/>
      <c r="C504" s="673"/>
    </row>
    <row r="505" spans="1:8">
      <c r="A505" s="661">
        <v>22</v>
      </c>
      <c r="B505" s="670" t="s">
        <v>2400</v>
      </c>
      <c r="C505" s="673"/>
    </row>
    <row r="506" spans="1:8" ht="25.5">
      <c r="B506" s="670" t="s">
        <v>2399</v>
      </c>
      <c r="C506" s="673"/>
    </row>
    <row r="507" spans="1:8" ht="38.25">
      <c r="B507" s="670" t="s">
        <v>2398</v>
      </c>
      <c r="C507" s="673"/>
    </row>
    <row r="508" spans="1:8" ht="38.25">
      <c r="B508" s="674" t="s">
        <v>2397</v>
      </c>
      <c r="C508" s="673"/>
      <c r="D508" s="658" t="s">
        <v>81</v>
      </c>
      <c r="E508" s="657">
        <v>1</v>
      </c>
      <c r="F508" s="675"/>
      <c r="H508" s="675">
        <f>F508*E508</f>
        <v>0</v>
      </c>
    </row>
    <row r="509" spans="1:8">
      <c r="B509" s="693"/>
      <c r="C509" s="673"/>
    </row>
    <row r="510" spans="1:8" ht="63.75">
      <c r="A510" s="661">
        <v>23</v>
      </c>
      <c r="B510" s="670" t="s">
        <v>2396</v>
      </c>
      <c r="C510" s="673"/>
    </row>
    <row r="511" spans="1:8">
      <c r="B511" s="674" t="s">
        <v>2395</v>
      </c>
      <c r="C511" s="673"/>
      <c r="D511" s="658" t="s">
        <v>81</v>
      </c>
      <c r="E511" s="657">
        <v>1</v>
      </c>
      <c r="F511" s="675"/>
      <c r="H511" s="675">
        <f>F511*E511</f>
        <v>0</v>
      </c>
    </row>
    <row r="512" spans="1:8">
      <c r="B512" s="670"/>
      <c r="C512" s="673"/>
    </row>
    <row r="513" spans="1:8" ht="38.25">
      <c r="A513" s="661">
        <v>24</v>
      </c>
      <c r="B513" s="670" t="s">
        <v>2394</v>
      </c>
      <c r="C513" s="673"/>
    </row>
    <row r="514" spans="1:8" ht="38.25">
      <c r="A514" s="655"/>
      <c r="B514" s="670" t="s">
        <v>2393</v>
      </c>
      <c r="C514" s="673"/>
    </row>
    <row r="515" spans="1:8" ht="51">
      <c r="B515" s="670" t="s">
        <v>2392</v>
      </c>
      <c r="C515" s="673"/>
    </row>
    <row r="516" spans="1:8">
      <c r="B516" s="670" t="s">
        <v>2391</v>
      </c>
      <c r="C516" s="673"/>
    </row>
    <row r="517" spans="1:8">
      <c r="B517" s="670" t="s">
        <v>2390</v>
      </c>
      <c r="C517" s="673"/>
    </row>
    <row r="518" spans="1:8">
      <c r="B518" s="670" t="s">
        <v>2389</v>
      </c>
      <c r="C518" s="673"/>
    </row>
    <row r="519" spans="1:8" ht="25.5">
      <c r="B519" s="670" t="s">
        <v>2388</v>
      </c>
      <c r="C519" s="673"/>
    </row>
    <row r="520" spans="1:8">
      <c r="B520" s="670"/>
      <c r="C520" s="673"/>
      <c r="D520" s="658" t="s">
        <v>263</v>
      </c>
      <c r="E520" s="657">
        <v>1</v>
      </c>
      <c r="F520" s="675"/>
      <c r="H520" s="675">
        <f>F520*E520</f>
        <v>0</v>
      </c>
    </row>
    <row r="521" spans="1:8">
      <c r="B521" s="670"/>
      <c r="C521" s="673"/>
    </row>
    <row r="522" spans="1:8" ht="25.5">
      <c r="A522" s="661">
        <v>25</v>
      </c>
      <c r="B522" s="670" t="s">
        <v>2387</v>
      </c>
      <c r="C522" s="673"/>
    </row>
    <row r="523" spans="1:8" ht="25.5">
      <c r="B523" s="670" t="s">
        <v>2386</v>
      </c>
      <c r="C523" s="673"/>
    </row>
    <row r="524" spans="1:8">
      <c r="B524" s="670"/>
      <c r="C524" s="673"/>
      <c r="D524" s="658" t="s">
        <v>263</v>
      </c>
      <c r="E524" s="657">
        <v>1</v>
      </c>
      <c r="F524" s="675"/>
      <c r="H524" s="675">
        <f>F524*E524</f>
        <v>0</v>
      </c>
    </row>
    <row r="525" spans="1:8">
      <c r="B525" s="670"/>
      <c r="C525" s="673"/>
    </row>
    <row r="526" spans="1:8" ht="38.25">
      <c r="A526" s="661">
        <v>26</v>
      </c>
      <c r="B526" s="670" t="s">
        <v>2385</v>
      </c>
      <c r="C526" s="673"/>
    </row>
    <row r="527" spans="1:8" ht="25.5">
      <c r="B527" s="670" t="s">
        <v>2384</v>
      </c>
      <c r="C527" s="673"/>
    </row>
    <row r="528" spans="1:8">
      <c r="B528" s="670"/>
      <c r="C528" s="673"/>
      <c r="D528" s="658" t="s">
        <v>263</v>
      </c>
      <c r="E528" s="657">
        <v>1</v>
      </c>
      <c r="F528" s="675"/>
      <c r="H528" s="675">
        <f>F528*E528</f>
        <v>0</v>
      </c>
    </row>
    <row r="529" spans="1:8">
      <c r="B529" s="670"/>
      <c r="C529" s="673"/>
    </row>
    <row r="530" spans="1:8" ht="25.5">
      <c r="A530" s="661">
        <v>27</v>
      </c>
      <c r="B530" s="670" t="s">
        <v>2383</v>
      </c>
      <c r="C530" s="673"/>
    </row>
    <row r="531" spans="1:8">
      <c r="B531" s="670" t="s">
        <v>2382</v>
      </c>
      <c r="C531" s="673"/>
    </row>
    <row r="532" spans="1:8">
      <c r="B532" s="670" t="s">
        <v>2381</v>
      </c>
      <c r="C532" s="673"/>
    </row>
    <row r="533" spans="1:8" ht="25.5">
      <c r="B533" s="670" t="s">
        <v>2380</v>
      </c>
      <c r="C533" s="673"/>
    </row>
    <row r="534" spans="1:8">
      <c r="B534" s="670" t="s">
        <v>2379</v>
      </c>
      <c r="C534" s="673"/>
    </row>
    <row r="535" spans="1:8" ht="38.25">
      <c r="B535" s="670" t="s">
        <v>2378</v>
      </c>
      <c r="C535" s="673"/>
    </row>
    <row r="536" spans="1:8" ht="25.5">
      <c r="B536" s="674" t="s">
        <v>2377</v>
      </c>
      <c r="C536" s="673"/>
      <c r="D536" s="658" t="s">
        <v>263</v>
      </c>
      <c r="E536" s="657">
        <v>1</v>
      </c>
      <c r="F536" s="675"/>
      <c r="H536" s="675">
        <f>F536*E536</f>
        <v>0</v>
      </c>
    </row>
    <row r="537" spans="1:8">
      <c r="B537" s="670"/>
      <c r="C537" s="673"/>
    </row>
    <row r="538" spans="1:8">
      <c r="A538" s="661">
        <v>28</v>
      </c>
      <c r="B538" s="692" t="s">
        <v>2369</v>
      </c>
      <c r="C538" s="673"/>
    </row>
    <row r="539" spans="1:8" ht="38.25">
      <c r="B539" s="692" t="s">
        <v>2368</v>
      </c>
      <c r="C539" s="673"/>
    </row>
    <row r="540" spans="1:8">
      <c r="B540" s="692" t="s">
        <v>2376</v>
      </c>
      <c r="C540" s="673"/>
    </row>
    <row r="541" spans="1:8">
      <c r="B541" s="692" t="s">
        <v>2375</v>
      </c>
      <c r="C541" s="673"/>
    </row>
    <row r="542" spans="1:8" ht="25.5">
      <c r="B542" s="692" t="s">
        <v>2366</v>
      </c>
      <c r="C542" s="673"/>
    </row>
    <row r="543" spans="1:8" ht="38.25">
      <c r="B543" s="692" t="s">
        <v>2374</v>
      </c>
      <c r="C543" s="673"/>
    </row>
    <row r="544" spans="1:8" ht="25.5">
      <c r="B544" s="691" t="s">
        <v>2363</v>
      </c>
      <c r="C544" s="673"/>
    </row>
    <row r="545" spans="1:8" ht="25.5">
      <c r="B545" s="670" t="s">
        <v>2373</v>
      </c>
      <c r="C545" s="673"/>
    </row>
    <row r="546" spans="1:8">
      <c r="B546" s="690" t="s">
        <v>2372</v>
      </c>
      <c r="C546" s="673"/>
      <c r="D546" s="658" t="s">
        <v>1058</v>
      </c>
      <c r="E546" s="657">
        <v>20</v>
      </c>
      <c r="F546" s="675"/>
      <c r="H546" s="675">
        <f>F546*E546</f>
        <v>0</v>
      </c>
    </row>
    <row r="547" spans="1:8">
      <c r="B547" s="690" t="s">
        <v>2371</v>
      </c>
      <c r="C547" s="673"/>
      <c r="D547" s="658" t="s">
        <v>1058</v>
      </c>
      <c r="E547" s="657">
        <v>10</v>
      </c>
      <c r="F547" s="675"/>
      <c r="H547" s="675">
        <f>F547*E547</f>
        <v>0</v>
      </c>
    </row>
    <row r="548" spans="1:8">
      <c r="B548" s="690" t="s">
        <v>2370</v>
      </c>
      <c r="C548" s="673"/>
      <c r="D548" s="658" t="s">
        <v>1058</v>
      </c>
      <c r="E548" s="657">
        <v>20</v>
      </c>
      <c r="F548" s="675"/>
      <c r="H548" s="675">
        <f>F548*E548</f>
        <v>0</v>
      </c>
    </row>
    <row r="549" spans="1:8">
      <c r="B549" s="655"/>
      <c r="C549" s="655"/>
      <c r="D549" s="655"/>
      <c r="E549" s="655"/>
      <c r="F549" s="655"/>
      <c r="G549" s="655"/>
      <c r="H549" s="655"/>
    </row>
    <row r="550" spans="1:8">
      <c r="A550" s="661">
        <v>29</v>
      </c>
      <c r="B550" s="692" t="s">
        <v>2369</v>
      </c>
      <c r="C550" s="673"/>
    </row>
    <row r="551" spans="1:8" ht="38.25">
      <c r="B551" s="692" t="s">
        <v>2368</v>
      </c>
      <c r="C551" s="673"/>
    </row>
    <row r="552" spans="1:8" ht="51">
      <c r="B552" s="692" t="s">
        <v>2367</v>
      </c>
      <c r="C552" s="673"/>
    </row>
    <row r="553" spans="1:8" ht="25.5">
      <c r="B553" s="692" t="s">
        <v>2366</v>
      </c>
      <c r="C553" s="673"/>
    </row>
    <row r="554" spans="1:8">
      <c r="B554" s="692" t="s">
        <v>2365</v>
      </c>
      <c r="C554" s="673"/>
    </row>
    <row r="555" spans="1:8">
      <c r="B555" s="690" t="s">
        <v>2361</v>
      </c>
      <c r="C555" s="673"/>
      <c r="D555" s="658" t="s">
        <v>1058</v>
      </c>
      <c r="E555" s="657">
        <v>10</v>
      </c>
      <c r="F555" s="675"/>
      <c r="H555" s="675">
        <f>F555*E555</f>
        <v>0</v>
      </c>
    </row>
    <row r="556" spans="1:8">
      <c r="B556" s="692"/>
      <c r="C556" s="673"/>
    </row>
    <row r="557" spans="1:8" ht="63.75">
      <c r="A557" s="661">
        <v>30</v>
      </c>
      <c r="B557" s="692" t="s">
        <v>2364</v>
      </c>
      <c r="C557" s="673"/>
    </row>
    <row r="558" spans="1:8" ht="25.5">
      <c r="B558" s="691" t="s">
        <v>2363</v>
      </c>
      <c r="C558" s="673"/>
    </row>
    <row r="559" spans="1:8" ht="25.5">
      <c r="B559" s="670" t="s">
        <v>2362</v>
      </c>
      <c r="C559" s="673"/>
    </row>
    <row r="560" spans="1:8">
      <c r="B560" s="690" t="s">
        <v>2361</v>
      </c>
      <c r="C560" s="673"/>
      <c r="D560" s="658" t="s">
        <v>1058</v>
      </c>
      <c r="E560" s="657">
        <v>10</v>
      </c>
      <c r="F560" s="675"/>
      <c r="H560" s="675">
        <f>F560*E560</f>
        <v>0</v>
      </c>
    </row>
    <row r="561" spans="1:8">
      <c r="B561" s="670"/>
      <c r="C561" s="673"/>
    </row>
    <row r="562" spans="1:8" ht="25.5">
      <c r="A562" s="661">
        <v>31</v>
      </c>
      <c r="B562" s="670" t="s">
        <v>2360</v>
      </c>
      <c r="C562" s="673"/>
    </row>
    <row r="563" spans="1:8" ht="25.5">
      <c r="B563" s="670" t="s">
        <v>2359</v>
      </c>
      <c r="C563" s="673"/>
    </row>
    <row r="564" spans="1:8" ht="102">
      <c r="B564" s="670" t="s">
        <v>2358</v>
      </c>
      <c r="C564" s="673"/>
    </row>
    <row r="565" spans="1:8">
      <c r="B565" s="689" t="s">
        <v>2357</v>
      </c>
      <c r="C565" s="673"/>
    </row>
    <row r="566" spans="1:8">
      <c r="B566" s="674" t="s">
        <v>2356</v>
      </c>
      <c r="C566" s="673"/>
      <c r="D566" s="658" t="s">
        <v>1058</v>
      </c>
      <c r="E566" s="657">
        <v>15</v>
      </c>
      <c r="F566" s="675"/>
      <c r="H566" s="675">
        <f>F566*E566</f>
        <v>0</v>
      </c>
    </row>
    <row r="567" spans="1:8">
      <c r="B567" s="670"/>
      <c r="C567" s="673"/>
    </row>
    <row r="568" spans="1:8" ht="38.25">
      <c r="A568" s="661">
        <v>32</v>
      </c>
      <c r="B568" s="689" t="s">
        <v>2355</v>
      </c>
      <c r="C568" s="673"/>
    </row>
    <row r="569" spans="1:8" ht="38.25">
      <c r="B569" s="689" t="s">
        <v>2354</v>
      </c>
      <c r="C569" s="673"/>
    </row>
    <row r="570" spans="1:8" ht="63.75">
      <c r="B570" s="689" t="s">
        <v>2353</v>
      </c>
      <c r="C570" s="673"/>
    </row>
    <row r="571" spans="1:8" ht="51">
      <c r="B571" s="689" t="s">
        <v>2352</v>
      </c>
      <c r="C571" s="673"/>
    </row>
    <row r="572" spans="1:8" ht="25.5">
      <c r="B572" s="689" t="s">
        <v>2351</v>
      </c>
      <c r="C572" s="673"/>
    </row>
    <row r="573" spans="1:8" ht="38.25">
      <c r="B573" s="689" t="s">
        <v>2350</v>
      </c>
      <c r="C573" s="673"/>
    </row>
    <row r="574" spans="1:8" ht="25.5">
      <c r="B574" s="689" t="s">
        <v>2349</v>
      </c>
      <c r="C574" s="673"/>
      <c r="D574" s="658" t="s">
        <v>263</v>
      </c>
      <c r="E574" s="657">
        <v>1</v>
      </c>
      <c r="H574" s="656">
        <v>0</v>
      </c>
    </row>
    <row r="575" spans="1:8">
      <c r="B575" s="670"/>
      <c r="C575" s="673"/>
    </row>
    <row r="576" spans="1:8" ht="25.5">
      <c r="A576" s="661">
        <v>33</v>
      </c>
      <c r="B576" s="670" t="s">
        <v>2348</v>
      </c>
      <c r="C576" s="673"/>
    </row>
    <row r="577" spans="1:8" ht="51">
      <c r="B577" s="670" t="s">
        <v>2347</v>
      </c>
      <c r="C577" s="673"/>
    </row>
    <row r="578" spans="1:8">
      <c r="B578" s="670" t="s">
        <v>2346</v>
      </c>
      <c r="C578" s="673"/>
    </row>
    <row r="579" spans="1:8" ht="25.5">
      <c r="B579" s="670" t="s">
        <v>2345</v>
      </c>
      <c r="C579" s="673"/>
    </row>
    <row r="580" spans="1:8" ht="38.25">
      <c r="B580" s="670" t="s">
        <v>2344</v>
      </c>
      <c r="C580" s="673"/>
    </row>
    <row r="581" spans="1:8">
      <c r="B581" s="670" t="s">
        <v>2343</v>
      </c>
      <c r="C581" s="673"/>
    </row>
    <row r="582" spans="1:8">
      <c r="B582" s="670"/>
      <c r="C582" s="673"/>
      <c r="D582" s="658" t="s">
        <v>263</v>
      </c>
      <c r="E582" s="657">
        <v>1</v>
      </c>
      <c r="H582" s="656">
        <v>0</v>
      </c>
    </row>
    <row r="583" spans="1:8">
      <c r="B583" s="670"/>
      <c r="C583" s="673"/>
    </row>
    <row r="584" spans="1:8" ht="38.25">
      <c r="A584" s="685">
        <v>34</v>
      </c>
      <c r="B584" s="684" t="s">
        <v>2342</v>
      </c>
      <c r="C584" s="683"/>
      <c r="D584" s="688"/>
      <c r="E584" s="687"/>
      <c r="F584" s="686"/>
      <c r="G584" s="687"/>
      <c r="H584" s="686"/>
    </row>
    <row r="585" spans="1:8">
      <c r="A585" s="685"/>
      <c r="B585" s="684"/>
      <c r="C585" s="683"/>
      <c r="D585" s="682" t="s">
        <v>263</v>
      </c>
      <c r="E585" s="681">
        <v>1</v>
      </c>
      <c r="F585" s="679"/>
      <c r="G585" s="680"/>
      <c r="H585" s="679">
        <f>E585*F585</f>
        <v>0</v>
      </c>
    </row>
    <row r="586" spans="1:8">
      <c r="B586" s="670"/>
      <c r="C586" s="673"/>
    </row>
    <row r="587" spans="1:8" ht="15.75" thickBot="1">
      <c r="B587" s="667" t="s">
        <v>2341</v>
      </c>
      <c r="E587" s="669"/>
      <c r="F587" s="677"/>
      <c r="H587" s="668">
        <f>(SUM(H27:H586))</f>
        <v>0</v>
      </c>
    </row>
    <row r="588" spans="1:8">
      <c r="B588" s="670"/>
      <c r="E588" s="669"/>
      <c r="F588" s="677"/>
      <c r="H588" s="676"/>
    </row>
    <row r="589" spans="1:8">
      <c r="B589" s="678"/>
      <c r="E589" s="669"/>
      <c r="F589" s="677"/>
      <c r="H589" s="676"/>
    </row>
    <row r="590" spans="1:8" ht="15">
      <c r="B590" s="667" t="s">
        <v>1724</v>
      </c>
      <c r="C590" s="673"/>
    </row>
    <row r="591" spans="1:8">
      <c r="B591" s="670"/>
      <c r="C591" s="673"/>
    </row>
    <row r="592" spans="1:8" ht="38.25">
      <c r="A592" s="661">
        <v>1</v>
      </c>
      <c r="B592" s="670" t="s">
        <v>2340</v>
      </c>
      <c r="C592" s="655"/>
      <c r="D592" s="655"/>
      <c r="E592" s="655"/>
      <c r="F592" s="655"/>
      <c r="G592" s="655"/>
      <c r="H592" s="655"/>
    </row>
    <row r="593" spans="1:8">
      <c r="B593" s="670"/>
      <c r="C593" s="655"/>
      <c r="D593" s="658" t="s">
        <v>341</v>
      </c>
      <c r="E593" s="657">
        <v>2</v>
      </c>
      <c r="F593" s="675"/>
      <c r="H593" s="675">
        <f>F593*E593</f>
        <v>0</v>
      </c>
    </row>
    <row r="594" spans="1:8">
      <c r="B594" s="670"/>
      <c r="C594" s="673"/>
    </row>
    <row r="595" spans="1:8" ht="63.75">
      <c r="A595" s="661">
        <v>2</v>
      </c>
      <c r="B595" s="670" t="s">
        <v>2339</v>
      </c>
      <c r="C595" s="673"/>
    </row>
    <row r="596" spans="1:8">
      <c r="B596" s="674"/>
      <c r="C596" s="673"/>
      <c r="D596" s="658" t="s">
        <v>1170</v>
      </c>
      <c r="E596" s="657">
        <v>1</v>
      </c>
      <c r="H596" s="671">
        <f>E596/100*(H587)</f>
        <v>0</v>
      </c>
    </row>
    <row r="597" spans="1:8">
      <c r="B597" s="670"/>
      <c r="C597" s="673"/>
    </row>
    <row r="598" spans="1:8" ht="63.75">
      <c r="A598" s="661">
        <v>3</v>
      </c>
      <c r="B598" s="672" t="s">
        <v>2338</v>
      </c>
    </row>
    <row r="599" spans="1:8">
      <c r="B599" s="670"/>
      <c r="D599" s="658" t="s">
        <v>1170</v>
      </c>
      <c r="E599" s="657">
        <v>1</v>
      </c>
      <c r="H599" s="671">
        <f>E599/100*(H587)</f>
        <v>0</v>
      </c>
    </row>
    <row r="600" spans="1:8">
      <c r="B600" s="670"/>
    </row>
    <row r="601" spans="1:8">
      <c r="B601" s="670"/>
    </row>
    <row r="602" spans="1:8" ht="15.75" thickBot="1">
      <c r="B602" s="667" t="s">
        <v>2337</v>
      </c>
      <c r="E602" s="669"/>
      <c r="H602" s="668">
        <f>SUM(H590:H601)</f>
        <v>0</v>
      </c>
    </row>
    <row r="608" spans="1:8" s="656" customFormat="1" ht="15">
      <c r="A608" s="664"/>
      <c r="B608" s="667"/>
      <c r="C608" s="666"/>
      <c r="D608" s="665"/>
      <c r="E608" s="657"/>
    </row>
    <row r="609" spans="1:7" s="656" customFormat="1" ht="15">
      <c r="A609" s="664"/>
      <c r="B609" s="667"/>
      <c r="C609" s="666"/>
      <c r="D609" s="665"/>
      <c r="E609" s="657"/>
    </row>
    <row r="610" spans="1:7" s="656" customFormat="1" ht="15">
      <c r="A610" s="664"/>
      <c r="B610" s="667"/>
      <c r="C610" s="666"/>
      <c r="D610" s="665"/>
      <c r="E610" s="657"/>
    </row>
    <row r="611" spans="1:7" s="656" customFormat="1" ht="15">
      <c r="A611" s="664"/>
      <c r="B611" s="667"/>
      <c r="C611" s="666"/>
      <c r="D611" s="665"/>
      <c r="E611" s="657"/>
    </row>
    <row r="612" spans="1:7" s="656" customFormat="1" ht="15">
      <c r="A612" s="664"/>
      <c r="B612" s="667"/>
      <c r="C612" s="666"/>
      <c r="D612" s="665"/>
      <c r="E612" s="657"/>
    </row>
    <row r="613" spans="1:7" s="656" customFormat="1" ht="15">
      <c r="A613" s="664"/>
      <c r="B613" s="667"/>
      <c r="C613" s="666"/>
      <c r="D613" s="665"/>
      <c r="E613" s="657"/>
    </row>
    <row r="614" spans="1:7" s="656" customFormat="1" ht="15">
      <c r="A614" s="664"/>
      <c r="B614" s="663"/>
      <c r="C614" s="659"/>
      <c r="D614" s="659"/>
      <c r="E614" s="659"/>
      <c r="F614" s="662"/>
      <c r="G614" s="662"/>
    </row>
  </sheetData>
  <mergeCells count="8">
    <mergeCell ref="B19:F19"/>
    <mergeCell ref="B10:H10"/>
    <mergeCell ref="B2:F2"/>
    <mergeCell ref="B7:H7"/>
    <mergeCell ref="B4:H4"/>
    <mergeCell ref="B5:H5"/>
    <mergeCell ref="B3:H3"/>
    <mergeCell ref="B6:H6"/>
  </mergeCells>
  <pageMargins left="0.90551181102362199" right="0.51181102362204722" top="0.74803149606299213" bottom="0.74803149606299213" header="0.31496062992125984" footer="0.31496062992125984"/>
  <pageSetup paperSize="9" scale="92" orientation="portrait" r:id="rId1"/>
  <headerFooter>
    <oddHeader>&amp;L&amp;"Calibri,Krepko"&amp;9DU Polzela, 4-Načrt s področja strojništva, 6683-PZI&amp;R&amp;"Calibri,Krepko"&amp;9&amp;A</oddHeader>
    <oddFooter>&amp;R&amp;"-,Običajno"&amp;P/&amp;N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D97A-E2EB-4E09-8F37-443295837FE5}">
  <sheetPr>
    <tabColor rgb="FF00B0F0"/>
  </sheetPr>
  <dimension ref="A2:CW387"/>
  <sheetViews>
    <sheetView view="pageBreakPreview" zoomScaleNormal="100" zoomScaleSheetLayoutView="100" zoomScalePageLayoutView="85" workbookViewId="0">
      <selection activeCell="F366" sqref="F366"/>
    </sheetView>
  </sheetViews>
  <sheetFormatPr defaultColWidth="11" defaultRowHeight="14.25"/>
  <cols>
    <col min="1" max="1" width="4.140625" style="661" customWidth="1"/>
    <col min="2" max="2" width="46.7109375" style="729" customWidth="1"/>
    <col min="3" max="3" width="9.85546875" style="659" customWidth="1"/>
    <col min="4" max="4" width="6.42578125" style="658" customWidth="1"/>
    <col min="5" max="5" width="6.42578125" style="657" customWidth="1"/>
    <col min="6" max="6" width="8.7109375" style="656" customWidth="1"/>
    <col min="7" max="7" width="1" style="656" customWidth="1"/>
    <col min="8" max="8" width="10.7109375" style="656" customWidth="1"/>
    <col min="9" max="10" width="16.7109375" style="655" customWidth="1"/>
    <col min="11" max="16384" width="11" style="655"/>
  </cols>
  <sheetData>
    <row r="2" spans="1:8" ht="18">
      <c r="A2" s="728"/>
      <c r="B2" s="1298" t="s">
        <v>2818</v>
      </c>
      <c r="C2" s="1300"/>
      <c r="D2" s="1300"/>
      <c r="E2" s="1300"/>
      <c r="F2" s="1300"/>
    </row>
    <row r="3" spans="1:8" ht="20.100000000000001" customHeight="1">
      <c r="A3" s="728"/>
      <c r="B3" s="1304" t="s">
        <v>2817</v>
      </c>
      <c r="C3" s="1299"/>
      <c r="D3" s="1299"/>
      <c r="E3" s="1299"/>
      <c r="F3" s="1299"/>
      <c r="G3" s="1299"/>
      <c r="H3" s="1299"/>
    </row>
    <row r="4" spans="1:8" ht="29.25" customHeight="1">
      <c r="A4" s="728"/>
      <c r="B4" s="1301" t="s">
        <v>1781</v>
      </c>
      <c r="C4" s="1299"/>
      <c r="D4" s="1299"/>
      <c r="E4" s="1299"/>
      <c r="F4" s="1299"/>
      <c r="G4" s="1299"/>
      <c r="H4" s="1299"/>
    </row>
    <row r="5" spans="1:8" ht="19.5" customHeight="1">
      <c r="A5" s="728"/>
      <c r="B5" s="1301" t="s">
        <v>1710</v>
      </c>
      <c r="C5" s="1299"/>
      <c r="D5" s="1299"/>
      <c r="E5" s="1299"/>
      <c r="F5" s="1299"/>
      <c r="G5" s="1299"/>
      <c r="H5" s="1299"/>
    </row>
    <row r="6" spans="1:8" ht="45" customHeight="1">
      <c r="A6" s="728"/>
      <c r="B6" s="1301" t="s">
        <v>3415</v>
      </c>
      <c r="C6" s="1302"/>
      <c r="D6" s="1302"/>
      <c r="E6" s="1302"/>
      <c r="F6" s="1302"/>
      <c r="G6" s="1302"/>
      <c r="H6" s="1302"/>
    </row>
    <row r="9" spans="1:8" ht="22.5" customHeight="1">
      <c r="A9" s="728"/>
      <c r="B9" s="1298" t="s">
        <v>1708</v>
      </c>
      <c r="C9" s="1299"/>
      <c r="D9" s="1299"/>
      <c r="E9" s="1299"/>
      <c r="F9" s="1299"/>
      <c r="G9" s="1299"/>
      <c r="H9" s="1299"/>
    </row>
    <row r="10" spans="1:8" ht="15">
      <c r="A10" s="728"/>
    </row>
    <row r="11" spans="1:8" ht="15">
      <c r="A11" s="728"/>
      <c r="B11" s="766" t="s">
        <v>2816</v>
      </c>
      <c r="C11" s="699"/>
      <c r="H11" s="675">
        <f>H360</f>
        <v>0</v>
      </c>
    </row>
    <row r="12" spans="1:8" ht="15">
      <c r="A12" s="728"/>
      <c r="B12" s="766" t="s">
        <v>1780</v>
      </c>
      <c r="C12" s="699"/>
      <c r="H12" s="675">
        <f>H375</f>
        <v>0</v>
      </c>
    </row>
    <row r="13" spans="1:8" ht="15">
      <c r="A13" s="728"/>
    </row>
    <row r="14" spans="1:8" ht="15.75" thickBot="1">
      <c r="A14" s="728"/>
      <c r="B14" s="729" t="s">
        <v>2586</v>
      </c>
      <c r="H14" s="668">
        <f>SUM(H11:H12)</f>
        <v>0</v>
      </c>
    </row>
    <row r="17" spans="1:8">
      <c r="B17" s="766" t="s">
        <v>2585</v>
      </c>
    </row>
    <row r="18" spans="1:8" ht="16.5" customHeight="1">
      <c r="B18" s="1296" t="s">
        <v>2584</v>
      </c>
      <c r="C18" s="1312"/>
      <c r="D18" s="1312"/>
      <c r="E18" s="1312"/>
      <c r="F18" s="1312"/>
    </row>
    <row r="19" spans="1:8">
      <c r="B19" s="765"/>
    </row>
    <row r="20" spans="1:8">
      <c r="B20" s="765"/>
    </row>
    <row r="21" spans="1:8" ht="15" thickBot="1">
      <c r="B21" s="765"/>
    </row>
    <row r="22" spans="1:8" ht="15.75" customHeight="1" thickBot="1">
      <c r="A22" s="764" t="s">
        <v>1050</v>
      </c>
      <c r="B22" s="763" t="s">
        <v>1051</v>
      </c>
      <c r="C22" s="723" t="s">
        <v>1052</v>
      </c>
      <c r="D22" s="762" t="s">
        <v>1053</v>
      </c>
      <c r="E22" s="761" t="s">
        <v>1054</v>
      </c>
      <c r="F22" s="760" t="s">
        <v>1055</v>
      </c>
      <c r="G22" s="759"/>
      <c r="H22" s="758" t="s">
        <v>1056</v>
      </c>
    </row>
    <row r="23" spans="1:8" ht="15.75">
      <c r="B23" s="757"/>
    </row>
    <row r="24" spans="1:8" ht="15">
      <c r="B24" s="731" t="s">
        <v>2815</v>
      </c>
    </row>
    <row r="25" spans="1:8" ht="15.75" thickBot="1">
      <c r="B25" s="731"/>
    </row>
    <row r="26" spans="1:8" ht="30" customHeight="1" thickBot="1">
      <c r="B26" s="1307" t="s">
        <v>2814</v>
      </c>
      <c r="C26" s="1308"/>
      <c r="D26" s="1308"/>
      <c r="E26" s="1308"/>
      <c r="F26" s="1309"/>
    </row>
    <row r="27" spans="1:8" ht="30" customHeight="1" thickBot="1">
      <c r="B27" s="1307" t="s">
        <v>2813</v>
      </c>
      <c r="C27" s="1310"/>
      <c r="D27" s="1310"/>
      <c r="E27" s="1310"/>
      <c r="F27" s="1311"/>
    </row>
    <row r="28" spans="1:8">
      <c r="B28" s="699"/>
      <c r="C28" s="673"/>
    </row>
    <row r="29" spans="1:8">
      <c r="B29" s="699"/>
      <c r="C29" s="673"/>
    </row>
    <row r="30" spans="1:8" ht="15">
      <c r="B30" s="731" t="s">
        <v>2812</v>
      </c>
      <c r="C30" s="673"/>
    </row>
    <row r="31" spans="1:8" ht="27.75" customHeight="1">
      <c r="B31" s="1306" t="s">
        <v>2811</v>
      </c>
      <c r="C31" s="1299"/>
      <c r="D31" s="1299"/>
      <c r="E31" s="1299"/>
      <c r="F31" s="1299"/>
    </row>
    <row r="32" spans="1:8" ht="15">
      <c r="B32" s="731"/>
      <c r="C32" s="673"/>
    </row>
    <row r="33" spans="1:8" ht="89.25">
      <c r="A33" s="661">
        <v>1</v>
      </c>
      <c r="B33" s="699" t="s">
        <v>2810</v>
      </c>
      <c r="C33" s="673"/>
    </row>
    <row r="34" spans="1:8" ht="102">
      <c r="B34" s="699" t="s">
        <v>2802</v>
      </c>
      <c r="C34" s="673"/>
    </row>
    <row r="35" spans="1:8">
      <c r="B35" s="699" t="s">
        <v>2801</v>
      </c>
      <c r="C35" s="673"/>
    </row>
    <row r="36" spans="1:8" ht="25.5">
      <c r="B36" s="699" t="s">
        <v>2809</v>
      </c>
      <c r="C36" s="673"/>
    </row>
    <row r="37" spans="1:8" ht="25.5">
      <c r="B37" s="700" t="s">
        <v>2805</v>
      </c>
      <c r="C37" s="673"/>
      <c r="D37" s="658" t="s">
        <v>263</v>
      </c>
      <c r="E37" s="657">
        <v>10</v>
      </c>
      <c r="F37" s="675"/>
      <c r="H37" s="675">
        <f>F37*E37</f>
        <v>0</v>
      </c>
    </row>
    <row r="38" spans="1:8" ht="25.5">
      <c r="B38" s="700" t="s">
        <v>2808</v>
      </c>
      <c r="C38" s="673"/>
      <c r="D38" s="658" t="s">
        <v>263</v>
      </c>
      <c r="E38" s="657">
        <v>32</v>
      </c>
      <c r="F38" s="675"/>
      <c r="H38" s="675">
        <f>F38*E38</f>
        <v>0</v>
      </c>
    </row>
    <row r="39" spans="1:8">
      <c r="B39" s="700"/>
      <c r="C39" s="673"/>
    </row>
    <row r="40" spans="1:8" ht="89.25">
      <c r="A40" s="661">
        <v>2</v>
      </c>
      <c r="B40" s="689" t="s">
        <v>2807</v>
      </c>
      <c r="C40" s="673"/>
    </row>
    <row r="41" spans="1:8" ht="102">
      <c r="B41" s="689" t="s">
        <v>2802</v>
      </c>
      <c r="C41" s="673"/>
    </row>
    <row r="42" spans="1:8" ht="25.5">
      <c r="B42" s="699" t="s">
        <v>2806</v>
      </c>
      <c r="C42" s="673"/>
    </row>
    <row r="43" spans="1:8" ht="25.5">
      <c r="B43" s="748" t="s">
        <v>2805</v>
      </c>
      <c r="C43" s="673"/>
      <c r="D43" s="658" t="s">
        <v>263</v>
      </c>
      <c r="E43" s="657">
        <v>37</v>
      </c>
      <c r="F43" s="675"/>
      <c r="H43" s="675">
        <f>F43*E43</f>
        <v>0</v>
      </c>
    </row>
    <row r="44" spans="1:8" ht="25.5">
      <c r="B44" s="748" t="s">
        <v>2804</v>
      </c>
      <c r="C44" s="673"/>
      <c r="D44" s="658" t="s">
        <v>263</v>
      </c>
      <c r="E44" s="657">
        <v>2</v>
      </c>
      <c r="F44" s="675"/>
      <c r="H44" s="675">
        <f>F44*E44</f>
        <v>0</v>
      </c>
    </row>
    <row r="45" spans="1:8">
      <c r="B45" s="700"/>
      <c r="C45" s="673"/>
    </row>
    <row r="46" spans="1:8" ht="63.75">
      <c r="A46" s="661">
        <v>3</v>
      </c>
      <c r="B46" s="699" t="s">
        <v>2803</v>
      </c>
      <c r="C46" s="673"/>
    </row>
    <row r="47" spans="1:8" ht="102">
      <c r="B47" s="699" t="s">
        <v>2802</v>
      </c>
      <c r="C47" s="673"/>
    </row>
    <row r="48" spans="1:8">
      <c r="B48" s="699" t="s">
        <v>2801</v>
      </c>
      <c r="C48" s="673"/>
    </row>
    <row r="49" spans="1:8" ht="25.5">
      <c r="B49" s="699" t="s">
        <v>2800</v>
      </c>
      <c r="C49" s="673"/>
    </row>
    <row r="50" spans="1:8" ht="25.5">
      <c r="B50" s="700" t="s">
        <v>2799</v>
      </c>
      <c r="C50" s="673"/>
      <c r="D50" s="658" t="s">
        <v>263</v>
      </c>
      <c r="E50" s="657">
        <v>26</v>
      </c>
      <c r="F50" s="675"/>
      <c r="H50" s="675">
        <f>F50*E50</f>
        <v>0</v>
      </c>
    </row>
    <row r="51" spans="1:8">
      <c r="B51" s="700"/>
      <c r="C51" s="673"/>
    </row>
    <row r="52" spans="1:8" ht="51">
      <c r="A52" s="661">
        <v>4</v>
      </c>
      <c r="B52" s="700" t="s">
        <v>2798</v>
      </c>
      <c r="C52" s="673"/>
    </row>
    <row r="53" spans="1:8">
      <c r="B53" s="700" t="s">
        <v>2795</v>
      </c>
      <c r="C53" s="673"/>
    </row>
    <row r="54" spans="1:8" ht="38.25">
      <c r="B54" s="700" t="s">
        <v>2794</v>
      </c>
      <c r="C54" s="673"/>
    </row>
    <row r="55" spans="1:8" ht="25.5">
      <c r="B55" s="700" t="s">
        <v>2797</v>
      </c>
      <c r="C55" s="673"/>
    </row>
    <row r="56" spans="1:8">
      <c r="B56" s="700" t="s">
        <v>2792</v>
      </c>
      <c r="C56" s="673"/>
      <c r="D56" s="658" t="s">
        <v>263</v>
      </c>
      <c r="E56" s="657">
        <v>13</v>
      </c>
      <c r="F56" s="675"/>
      <c r="H56" s="675">
        <f>F56*E56</f>
        <v>0</v>
      </c>
    </row>
    <row r="57" spans="1:8">
      <c r="B57" s="700" t="s">
        <v>2791</v>
      </c>
      <c r="C57" s="673"/>
      <c r="D57" s="658" t="s">
        <v>263</v>
      </c>
      <c r="E57" s="657">
        <v>10</v>
      </c>
      <c r="F57" s="675"/>
      <c r="H57" s="675">
        <f>F57*E57</f>
        <v>0</v>
      </c>
    </row>
    <row r="58" spans="1:8">
      <c r="B58" s="700"/>
      <c r="C58" s="673"/>
    </row>
    <row r="59" spans="1:8" ht="51">
      <c r="A59" s="661">
        <v>5</v>
      </c>
      <c r="B59" s="700" t="s">
        <v>2796</v>
      </c>
      <c r="C59" s="673"/>
    </row>
    <row r="60" spans="1:8">
      <c r="B60" s="700" t="s">
        <v>2795</v>
      </c>
      <c r="C60" s="673"/>
    </row>
    <row r="61" spans="1:8" ht="38.25">
      <c r="B61" s="700" t="s">
        <v>2794</v>
      </c>
      <c r="C61" s="673"/>
    </row>
    <row r="62" spans="1:8" ht="25.5">
      <c r="B62" s="700" t="s">
        <v>2793</v>
      </c>
      <c r="C62" s="673"/>
    </row>
    <row r="63" spans="1:8">
      <c r="B63" s="700" t="s">
        <v>2792</v>
      </c>
      <c r="C63" s="673"/>
      <c r="D63" s="658" t="s">
        <v>263</v>
      </c>
      <c r="E63" s="657">
        <v>20</v>
      </c>
      <c r="F63" s="675"/>
      <c r="H63" s="675">
        <f>F63*E63</f>
        <v>0</v>
      </c>
    </row>
    <row r="64" spans="1:8">
      <c r="B64" s="700" t="s">
        <v>2791</v>
      </c>
      <c r="C64" s="673"/>
      <c r="D64" s="658" t="s">
        <v>263</v>
      </c>
      <c r="E64" s="657">
        <v>78</v>
      </c>
      <c r="F64" s="675"/>
      <c r="H64" s="675">
        <f>F64*E64</f>
        <v>0</v>
      </c>
    </row>
    <row r="65" spans="1:8">
      <c r="B65" s="700"/>
      <c r="C65" s="673"/>
    </row>
    <row r="66" spans="1:8" ht="51">
      <c r="A66" s="685">
        <v>6</v>
      </c>
      <c r="B66" s="700" t="s">
        <v>2790</v>
      </c>
      <c r="C66" s="707"/>
      <c r="D66" s="682"/>
      <c r="E66" s="681"/>
      <c r="F66" s="706"/>
      <c r="G66" s="706"/>
      <c r="H66" s="706"/>
    </row>
    <row r="67" spans="1:8">
      <c r="A67" s="685"/>
      <c r="B67" s="700" t="s">
        <v>2789</v>
      </c>
      <c r="C67" s="707"/>
      <c r="D67" s="682"/>
      <c r="E67" s="681"/>
      <c r="F67" s="706"/>
      <c r="G67" s="706"/>
      <c r="H67" s="706"/>
    </row>
    <row r="68" spans="1:8" ht="25.5">
      <c r="A68" s="685"/>
      <c r="B68" s="700" t="s">
        <v>2788</v>
      </c>
      <c r="C68" s="707"/>
      <c r="D68" s="682"/>
      <c r="E68" s="681"/>
      <c r="F68" s="706"/>
      <c r="G68" s="706"/>
      <c r="H68" s="706"/>
    </row>
    <row r="69" spans="1:8" ht="25.5">
      <c r="A69" s="685"/>
      <c r="B69" s="700" t="s">
        <v>2787</v>
      </c>
      <c r="C69" s="707"/>
      <c r="D69" s="682"/>
      <c r="E69" s="681"/>
      <c r="F69" s="706"/>
      <c r="G69" s="706"/>
      <c r="H69" s="706"/>
    </row>
    <row r="70" spans="1:8">
      <c r="A70" s="685"/>
      <c r="B70" s="674" t="s">
        <v>2786</v>
      </c>
      <c r="C70" s="707"/>
      <c r="D70" s="682" t="s">
        <v>263</v>
      </c>
      <c r="E70" s="681">
        <v>1</v>
      </c>
      <c r="F70" s="679"/>
      <c r="G70" s="706"/>
      <c r="H70" s="679">
        <f>F70*E70</f>
        <v>0</v>
      </c>
    </row>
    <row r="71" spans="1:8">
      <c r="B71" s="700"/>
      <c r="C71" s="673"/>
    </row>
    <row r="72" spans="1:8" ht="63.75">
      <c r="A72" s="661">
        <v>7</v>
      </c>
      <c r="B72" s="699" t="s">
        <v>2785</v>
      </c>
      <c r="C72" s="673"/>
    </row>
    <row r="73" spans="1:8">
      <c r="B73" s="699" t="s">
        <v>2784</v>
      </c>
      <c r="C73" s="673"/>
    </row>
    <row r="74" spans="1:8">
      <c r="B74" s="700" t="s">
        <v>2783</v>
      </c>
      <c r="C74" s="673"/>
      <c r="D74" s="658" t="s">
        <v>263</v>
      </c>
      <c r="E74" s="756">
        <v>4</v>
      </c>
      <c r="F74" s="675"/>
      <c r="H74" s="675">
        <f>F74*E74</f>
        <v>0</v>
      </c>
    </row>
    <row r="75" spans="1:8">
      <c r="B75" s="700" t="s">
        <v>2782</v>
      </c>
      <c r="C75" s="673"/>
      <c r="D75" s="658" t="s">
        <v>263</v>
      </c>
      <c r="E75" s="756">
        <v>3</v>
      </c>
      <c r="F75" s="675"/>
      <c r="H75" s="675">
        <f>F75*E75</f>
        <v>0</v>
      </c>
    </row>
    <row r="76" spans="1:8">
      <c r="B76" s="700"/>
      <c r="C76" s="673"/>
      <c r="E76" s="756"/>
    </row>
    <row r="77" spans="1:8" ht="15">
      <c r="B77" s="731" t="s">
        <v>2781</v>
      </c>
      <c r="C77" s="673"/>
    </row>
    <row r="78" spans="1:8" ht="27" customHeight="1">
      <c r="B78" s="1306" t="s">
        <v>2780</v>
      </c>
      <c r="C78" s="1299"/>
      <c r="D78" s="1299"/>
      <c r="E78" s="1299"/>
      <c r="F78" s="1299"/>
    </row>
    <row r="79" spans="1:8">
      <c r="B79" s="755"/>
      <c r="C79" s="673"/>
    </row>
    <row r="80" spans="1:8" ht="89.25">
      <c r="A80" s="661">
        <v>1</v>
      </c>
      <c r="B80" s="699" t="s">
        <v>2779</v>
      </c>
      <c r="C80" s="673"/>
    </row>
    <row r="81" spans="1:8" ht="63.75">
      <c r="B81" s="699" t="s">
        <v>2774</v>
      </c>
      <c r="C81" s="673"/>
    </row>
    <row r="82" spans="1:8" ht="25.5">
      <c r="B82" s="699" t="s">
        <v>2773</v>
      </c>
      <c r="C82" s="673"/>
    </row>
    <row r="83" spans="1:8" ht="38.25">
      <c r="B83" s="699" t="s">
        <v>2772</v>
      </c>
      <c r="C83" s="673"/>
    </row>
    <row r="84" spans="1:8" ht="38.25">
      <c r="B84" s="699" t="s">
        <v>2771</v>
      </c>
      <c r="C84" s="673"/>
    </row>
    <row r="85" spans="1:8" ht="38.25">
      <c r="B85" s="699" t="s">
        <v>2770</v>
      </c>
      <c r="C85" s="673"/>
    </row>
    <row r="86" spans="1:8" ht="25.5">
      <c r="B86" s="700" t="s">
        <v>2778</v>
      </c>
      <c r="C86" s="673"/>
    </row>
    <row r="87" spans="1:8">
      <c r="B87" s="700" t="s">
        <v>2777</v>
      </c>
      <c r="C87" s="673"/>
      <c r="D87" s="658" t="s">
        <v>263</v>
      </c>
      <c r="E87" s="657">
        <v>6</v>
      </c>
      <c r="F87" s="675"/>
      <c r="H87" s="675">
        <f>F87*E87</f>
        <v>0</v>
      </c>
    </row>
    <row r="88" spans="1:8">
      <c r="B88" s="700" t="s">
        <v>2776</v>
      </c>
      <c r="C88" s="673"/>
      <c r="D88" s="658" t="s">
        <v>263</v>
      </c>
      <c r="E88" s="657">
        <v>6</v>
      </c>
      <c r="F88" s="675"/>
      <c r="H88" s="675">
        <f>F88*E88</f>
        <v>0</v>
      </c>
    </row>
    <row r="89" spans="1:8">
      <c r="B89" s="700"/>
      <c r="C89" s="673"/>
    </row>
    <row r="90" spans="1:8" ht="89.25">
      <c r="A90" s="661">
        <v>2</v>
      </c>
      <c r="B90" s="700" t="s">
        <v>2775</v>
      </c>
      <c r="C90" s="673"/>
    </row>
    <row r="91" spans="1:8" ht="63.75">
      <c r="B91" s="700" t="s">
        <v>2774</v>
      </c>
      <c r="C91" s="673"/>
    </row>
    <row r="92" spans="1:8" ht="25.5">
      <c r="B92" s="700" t="s">
        <v>2773</v>
      </c>
      <c r="C92" s="673"/>
    </row>
    <row r="93" spans="1:8" ht="38.25">
      <c r="B93" s="699" t="s">
        <v>2772</v>
      </c>
      <c r="C93" s="673"/>
    </row>
    <row r="94" spans="1:8" ht="38.25">
      <c r="B94" s="699" t="s">
        <v>2771</v>
      </c>
      <c r="C94" s="673"/>
    </row>
    <row r="95" spans="1:8" ht="38.25">
      <c r="B95" s="699" t="s">
        <v>2770</v>
      </c>
      <c r="C95" s="673"/>
    </row>
    <row r="96" spans="1:8" ht="25.5">
      <c r="B96" s="700" t="s">
        <v>2769</v>
      </c>
      <c r="C96" s="673"/>
    </row>
    <row r="97" spans="1:8">
      <c r="B97" s="700" t="s">
        <v>2768</v>
      </c>
      <c r="C97" s="673"/>
      <c r="D97" s="658" t="s">
        <v>263</v>
      </c>
      <c r="E97" s="657">
        <v>8</v>
      </c>
      <c r="F97" s="675"/>
      <c r="H97" s="675">
        <f>F97*E97</f>
        <v>0</v>
      </c>
    </row>
    <row r="98" spans="1:8">
      <c r="B98" s="700" t="s">
        <v>2767</v>
      </c>
      <c r="C98" s="673"/>
      <c r="D98" s="658" t="s">
        <v>263</v>
      </c>
      <c r="E98" s="657">
        <v>2</v>
      </c>
      <c r="F98" s="675"/>
      <c r="H98" s="675">
        <f>F98*E98</f>
        <v>0</v>
      </c>
    </row>
    <row r="99" spans="1:8">
      <c r="B99" s="700" t="s">
        <v>2766</v>
      </c>
      <c r="C99" s="673"/>
      <c r="D99" s="658" t="s">
        <v>263</v>
      </c>
      <c r="E99" s="657">
        <v>2</v>
      </c>
      <c r="F99" s="675"/>
      <c r="H99" s="675">
        <f>F99*E99</f>
        <v>0</v>
      </c>
    </row>
    <row r="100" spans="1:8">
      <c r="B100" s="700"/>
      <c r="C100" s="673"/>
    </row>
    <row r="101" spans="1:8" ht="51">
      <c r="A101" s="661">
        <v>3</v>
      </c>
      <c r="B101" s="699" t="s">
        <v>2765</v>
      </c>
      <c r="C101" s="707"/>
      <c r="D101" s="682"/>
      <c r="E101" s="681"/>
      <c r="F101" s="706"/>
      <c r="G101" s="706"/>
      <c r="H101" s="706"/>
    </row>
    <row r="102" spans="1:8" ht="25.5">
      <c r="B102" s="699" t="s">
        <v>2764</v>
      </c>
      <c r="C102" s="707"/>
      <c r="D102" s="682"/>
      <c r="E102" s="681"/>
      <c r="F102" s="706"/>
      <c r="G102" s="706"/>
      <c r="H102" s="706"/>
    </row>
    <row r="103" spans="1:8" ht="25.5">
      <c r="B103" s="699" t="s">
        <v>2763</v>
      </c>
      <c r="C103" s="707"/>
      <c r="D103" s="682"/>
      <c r="E103" s="681"/>
      <c r="F103" s="706"/>
      <c r="G103" s="706"/>
      <c r="H103" s="706"/>
    </row>
    <row r="104" spans="1:8" ht="25.5">
      <c r="B104" s="700" t="s">
        <v>2762</v>
      </c>
      <c r="C104" s="707"/>
      <c r="D104" s="682" t="s">
        <v>263</v>
      </c>
      <c r="E104" s="681">
        <v>2</v>
      </c>
      <c r="F104" s="679"/>
      <c r="G104" s="706"/>
      <c r="H104" s="679">
        <f>F104*E104</f>
        <v>0</v>
      </c>
    </row>
    <row r="105" spans="1:8" ht="25.5">
      <c r="B105" s="700" t="s">
        <v>2761</v>
      </c>
      <c r="C105" s="707"/>
      <c r="D105" s="682" t="s">
        <v>263</v>
      </c>
      <c r="E105" s="681">
        <v>2</v>
      </c>
      <c r="F105" s="679"/>
      <c r="G105" s="706"/>
      <c r="H105" s="679">
        <f>F105*E105</f>
        <v>0</v>
      </c>
    </row>
    <row r="106" spans="1:8" ht="25.5">
      <c r="B106" s="700" t="s">
        <v>2760</v>
      </c>
      <c r="C106" s="707"/>
      <c r="D106" s="682" t="s">
        <v>263</v>
      </c>
      <c r="E106" s="681">
        <v>2</v>
      </c>
      <c r="F106" s="679"/>
      <c r="G106" s="706"/>
      <c r="H106" s="679">
        <f>F106*E106</f>
        <v>0</v>
      </c>
    </row>
    <row r="107" spans="1:8" ht="25.5">
      <c r="B107" s="700" t="s">
        <v>2759</v>
      </c>
      <c r="C107" s="707"/>
      <c r="D107" s="682" t="s">
        <v>263</v>
      </c>
      <c r="E107" s="681">
        <v>4</v>
      </c>
      <c r="F107" s="679"/>
      <c r="G107" s="706"/>
      <c r="H107" s="679">
        <f>F107*E107</f>
        <v>0</v>
      </c>
    </row>
    <row r="108" spans="1:8">
      <c r="B108" s="699"/>
      <c r="C108" s="707"/>
      <c r="D108" s="682"/>
      <c r="E108" s="681"/>
      <c r="F108" s="706"/>
      <c r="G108" s="706"/>
      <c r="H108" s="706"/>
    </row>
    <row r="109" spans="1:8" ht="51">
      <c r="A109" s="661">
        <v>4</v>
      </c>
      <c r="B109" s="689" t="s">
        <v>2758</v>
      </c>
      <c r="C109" s="737"/>
      <c r="D109" s="736"/>
      <c r="E109" s="738"/>
      <c r="F109" s="734"/>
      <c r="G109" s="734"/>
      <c r="H109" s="734"/>
    </row>
    <row r="110" spans="1:8">
      <c r="B110" s="689" t="s">
        <v>2757</v>
      </c>
      <c r="C110" s="737"/>
      <c r="D110" s="736"/>
      <c r="E110" s="738"/>
      <c r="F110" s="734"/>
      <c r="G110" s="734"/>
      <c r="H110" s="734"/>
    </row>
    <row r="111" spans="1:8">
      <c r="B111" s="748" t="s">
        <v>2756</v>
      </c>
      <c r="C111" s="737"/>
      <c r="D111" s="697" t="s">
        <v>263</v>
      </c>
      <c r="E111" s="696">
        <v>86</v>
      </c>
      <c r="F111" s="694"/>
      <c r="G111" s="695"/>
      <c r="H111" s="694">
        <f>F111*E111</f>
        <v>0</v>
      </c>
    </row>
    <row r="112" spans="1:8">
      <c r="B112" s="699"/>
      <c r="C112" s="707"/>
      <c r="D112" s="682"/>
      <c r="E112" s="681"/>
      <c r="F112" s="706"/>
      <c r="G112" s="706"/>
      <c r="H112" s="706"/>
    </row>
    <row r="113" spans="1:8" ht="38.25">
      <c r="A113" s="661">
        <v>6</v>
      </c>
      <c r="B113" s="700" t="s">
        <v>2755</v>
      </c>
      <c r="C113" s="707"/>
      <c r="D113" s="682"/>
      <c r="E113" s="681"/>
      <c r="F113" s="706"/>
      <c r="G113" s="706"/>
      <c r="H113" s="706"/>
    </row>
    <row r="114" spans="1:8">
      <c r="B114" s="700" t="s">
        <v>2754</v>
      </c>
      <c r="C114" s="707"/>
      <c r="D114" s="682"/>
      <c r="E114" s="681"/>
      <c r="F114" s="706"/>
      <c r="G114" s="706"/>
      <c r="H114" s="706"/>
    </row>
    <row r="115" spans="1:8">
      <c r="B115" s="700" t="s">
        <v>2753</v>
      </c>
      <c r="C115" s="707"/>
      <c r="D115" s="682" t="s">
        <v>263</v>
      </c>
      <c r="E115" s="681">
        <v>2</v>
      </c>
      <c r="F115" s="679"/>
      <c r="G115" s="706"/>
      <c r="H115" s="679">
        <f>F115*E115</f>
        <v>0</v>
      </c>
    </row>
    <row r="116" spans="1:8">
      <c r="B116" s="700" t="s">
        <v>2752</v>
      </c>
      <c r="C116" s="707"/>
      <c r="D116" s="682" t="s">
        <v>263</v>
      </c>
      <c r="E116" s="681">
        <v>1</v>
      </c>
      <c r="F116" s="679"/>
      <c r="G116" s="706"/>
      <c r="H116" s="679">
        <f>F116*E116</f>
        <v>0</v>
      </c>
    </row>
    <row r="117" spans="1:8">
      <c r="B117" s="700" t="s">
        <v>2751</v>
      </c>
      <c r="C117" s="707"/>
      <c r="D117" s="682" t="s">
        <v>263</v>
      </c>
      <c r="E117" s="681">
        <v>1</v>
      </c>
      <c r="F117" s="679"/>
      <c r="G117" s="706"/>
      <c r="H117" s="679">
        <f>F117*E117</f>
        <v>0</v>
      </c>
    </row>
    <row r="118" spans="1:8">
      <c r="B118" s="699"/>
      <c r="C118" s="707"/>
      <c r="D118" s="682"/>
      <c r="E118" s="681"/>
      <c r="F118" s="706"/>
      <c r="G118" s="706"/>
      <c r="H118" s="706"/>
    </row>
    <row r="119" spans="1:8" ht="25.5">
      <c r="A119" s="661">
        <v>7</v>
      </c>
      <c r="B119" s="700" t="s">
        <v>2750</v>
      </c>
      <c r="C119" s="707"/>
      <c r="D119" s="682"/>
      <c r="E119" s="681"/>
      <c r="F119" s="706"/>
      <c r="G119" s="706"/>
      <c r="H119" s="706"/>
    </row>
    <row r="120" spans="1:8" ht="25.5">
      <c r="B120" s="700" t="s">
        <v>2749</v>
      </c>
      <c r="C120" s="707"/>
      <c r="D120" s="682"/>
      <c r="E120" s="681"/>
      <c r="F120" s="706"/>
      <c r="G120" s="706"/>
      <c r="H120" s="706"/>
    </row>
    <row r="121" spans="1:8">
      <c r="B121" s="700" t="s">
        <v>2748</v>
      </c>
      <c r="C121" s="707"/>
      <c r="D121" s="682"/>
      <c r="E121" s="681"/>
      <c r="F121" s="706"/>
      <c r="G121" s="706"/>
      <c r="H121" s="706"/>
    </row>
    <row r="122" spans="1:8">
      <c r="B122" s="700" t="s">
        <v>2747</v>
      </c>
      <c r="C122" s="707"/>
      <c r="D122" s="682" t="s">
        <v>263</v>
      </c>
      <c r="E122" s="681">
        <v>2</v>
      </c>
      <c r="F122" s="679"/>
      <c r="G122" s="706"/>
      <c r="H122" s="679">
        <f>F122*E122</f>
        <v>0</v>
      </c>
    </row>
    <row r="123" spans="1:8">
      <c r="B123" s="700" t="s">
        <v>2746</v>
      </c>
      <c r="C123" s="707"/>
      <c r="D123" s="682" t="s">
        <v>263</v>
      </c>
      <c r="E123" s="681">
        <v>1</v>
      </c>
      <c r="F123" s="679"/>
      <c r="G123" s="706"/>
      <c r="H123" s="679">
        <f>F123*E123</f>
        <v>0</v>
      </c>
    </row>
    <row r="124" spans="1:8">
      <c r="B124" s="700"/>
      <c r="C124" s="707"/>
      <c r="D124" s="682"/>
      <c r="E124" s="681"/>
      <c r="F124" s="706"/>
      <c r="G124" s="706"/>
      <c r="H124" s="706"/>
    </row>
    <row r="125" spans="1:8" ht="63.75">
      <c r="A125" s="661">
        <v>8</v>
      </c>
      <c r="B125" s="700" t="s">
        <v>2745</v>
      </c>
      <c r="C125" s="673"/>
    </row>
    <row r="126" spans="1:8" ht="38.25">
      <c r="B126" s="700" t="s">
        <v>2744</v>
      </c>
      <c r="C126" s="673"/>
    </row>
    <row r="127" spans="1:8">
      <c r="B127" s="699" t="s">
        <v>2743</v>
      </c>
      <c r="C127" s="673"/>
    </row>
    <row r="128" spans="1:8" ht="25.5">
      <c r="B128" s="700" t="s">
        <v>2742</v>
      </c>
      <c r="C128" s="673"/>
      <c r="D128" s="658" t="s">
        <v>263</v>
      </c>
      <c r="E128" s="657">
        <v>1</v>
      </c>
      <c r="F128" s="675"/>
      <c r="H128" s="675">
        <f>F128*E128</f>
        <v>0</v>
      </c>
    </row>
    <row r="129" spans="1:8" ht="25.5">
      <c r="B129" s="700" t="s">
        <v>2741</v>
      </c>
      <c r="C129" s="673"/>
      <c r="D129" s="658" t="s">
        <v>263</v>
      </c>
      <c r="E129" s="657">
        <v>1</v>
      </c>
      <c r="F129" s="675"/>
      <c r="H129" s="675">
        <f>F129*E129</f>
        <v>0</v>
      </c>
    </row>
    <row r="130" spans="1:8" ht="25.5">
      <c r="B130" s="700" t="s">
        <v>2740</v>
      </c>
      <c r="C130" s="673"/>
      <c r="D130" s="658" t="s">
        <v>263</v>
      </c>
      <c r="E130" s="657">
        <v>1</v>
      </c>
      <c r="F130" s="675"/>
      <c r="H130" s="675">
        <f>F130*E130</f>
        <v>0</v>
      </c>
    </row>
    <row r="131" spans="1:8">
      <c r="B131" s="699"/>
      <c r="C131" s="673"/>
    </row>
    <row r="132" spans="1:8" ht="38.25">
      <c r="A132" s="752">
        <v>9</v>
      </c>
      <c r="B132" s="753" t="s">
        <v>2739</v>
      </c>
      <c r="C132" s="406"/>
      <c r="D132" s="750"/>
      <c r="E132" s="750"/>
      <c r="F132" s="750"/>
      <c r="G132" s="750"/>
      <c r="H132" s="750"/>
    </row>
    <row r="133" spans="1:8" ht="25.5">
      <c r="A133" s="752"/>
      <c r="B133" s="754" t="s">
        <v>2738</v>
      </c>
      <c r="C133" s="406"/>
      <c r="D133" s="750"/>
      <c r="E133" s="750"/>
      <c r="F133" s="750"/>
      <c r="G133" s="750"/>
      <c r="H133" s="750"/>
    </row>
    <row r="134" spans="1:8" ht="25.5">
      <c r="A134" s="752"/>
      <c r="B134" s="754" t="s">
        <v>2737</v>
      </c>
      <c r="C134" s="406"/>
      <c r="D134" s="750"/>
      <c r="E134" s="750"/>
      <c r="F134" s="750"/>
      <c r="G134" s="750"/>
      <c r="H134" s="750"/>
    </row>
    <row r="135" spans="1:8" ht="25.5">
      <c r="A135" s="752"/>
      <c r="B135" s="754" t="s">
        <v>2736</v>
      </c>
      <c r="C135" s="406"/>
      <c r="D135" s="750"/>
      <c r="E135" s="750"/>
      <c r="F135" s="750"/>
      <c r="G135" s="750"/>
      <c r="H135" s="750"/>
    </row>
    <row r="136" spans="1:8">
      <c r="A136" s="752"/>
      <c r="B136" s="754" t="s">
        <v>2735</v>
      </c>
      <c r="C136" s="406"/>
      <c r="D136" s="750"/>
      <c r="E136" s="750"/>
      <c r="F136" s="750"/>
      <c r="G136" s="750"/>
      <c r="H136" s="750"/>
    </row>
    <row r="137" spans="1:8" ht="76.5">
      <c r="A137" s="752"/>
      <c r="B137" s="754" t="s">
        <v>2734</v>
      </c>
      <c r="C137" s="406"/>
      <c r="D137" s="750"/>
      <c r="E137" s="750"/>
      <c r="F137" s="750"/>
      <c r="G137" s="750"/>
      <c r="H137" s="750"/>
    </row>
    <row r="138" spans="1:8" ht="38.25">
      <c r="A138" s="752"/>
      <c r="B138" s="754" t="s">
        <v>2733</v>
      </c>
      <c r="C138" s="406"/>
      <c r="D138" s="750"/>
      <c r="E138" s="750"/>
      <c r="F138" s="750"/>
      <c r="G138" s="750"/>
      <c r="H138" s="750"/>
    </row>
    <row r="139" spans="1:8">
      <c r="A139" s="752"/>
      <c r="B139" s="754" t="s">
        <v>2732</v>
      </c>
      <c r="C139" s="406"/>
      <c r="D139" s="750"/>
      <c r="E139" s="750"/>
      <c r="F139" s="750"/>
      <c r="G139" s="750"/>
      <c r="H139" s="750"/>
    </row>
    <row r="140" spans="1:8">
      <c r="A140" s="752"/>
      <c r="B140" s="754" t="s">
        <v>2731</v>
      </c>
      <c r="C140" s="406"/>
      <c r="D140" s="750"/>
      <c r="E140" s="750"/>
      <c r="F140" s="750"/>
      <c r="G140" s="750"/>
      <c r="H140" s="750"/>
    </row>
    <row r="141" spans="1:8" ht="25.5">
      <c r="A141" s="752"/>
      <c r="B141" s="753" t="s">
        <v>2730</v>
      </c>
      <c r="C141" s="406"/>
      <c r="D141" s="750"/>
      <c r="E141" s="750"/>
      <c r="F141" s="750"/>
      <c r="G141" s="750"/>
      <c r="H141" s="750"/>
    </row>
    <row r="142" spans="1:8">
      <c r="A142" s="752"/>
      <c r="B142" s="748" t="s">
        <v>2729</v>
      </c>
      <c r="C142" s="406" t="s">
        <v>2687</v>
      </c>
      <c r="D142" s="697" t="s">
        <v>81</v>
      </c>
      <c r="E142" s="696">
        <v>3</v>
      </c>
      <c r="F142" s="694"/>
      <c r="G142" s="695"/>
      <c r="H142" s="694">
        <f>F142*E142</f>
        <v>0</v>
      </c>
    </row>
    <row r="144" spans="1:8" ht="38.25">
      <c r="A144" s="685">
        <v>10</v>
      </c>
      <c r="B144" s="699" t="s">
        <v>2728</v>
      </c>
      <c r="C144" s="751"/>
      <c r="D144" s="682"/>
      <c r="E144" s="681"/>
      <c r="F144" s="706"/>
      <c r="G144" s="706"/>
      <c r="H144" s="706"/>
    </row>
    <row r="145" spans="1:8">
      <c r="A145" s="685"/>
      <c r="B145" s="700" t="s">
        <v>2727</v>
      </c>
      <c r="C145" s="751"/>
      <c r="D145" s="682" t="s">
        <v>263</v>
      </c>
      <c r="E145" s="681">
        <v>1</v>
      </c>
      <c r="F145" s="679"/>
      <c r="G145" s="706"/>
      <c r="H145" s="679">
        <f>F145*E145</f>
        <v>0</v>
      </c>
    </row>
    <row r="146" spans="1:8">
      <c r="A146" s="685"/>
      <c r="B146" s="700" t="s">
        <v>2726</v>
      </c>
      <c r="C146" s="751"/>
      <c r="D146" s="682" t="s">
        <v>263</v>
      </c>
      <c r="E146" s="681">
        <v>2</v>
      </c>
      <c r="F146" s="679"/>
      <c r="G146" s="706"/>
      <c r="H146" s="679">
        <f>F146*E146</f>
        <v>0</v>
      </c>
    </row>
    <row r="147" spans="1:8">
      <c r="A147" s="685"/>
      <c r="B147" s="700" t="s">
        <v>2725</v>
      </c>
      <c r="C147" s="751"/>
      <c r="D147" s="682" t="s">
        <v>263</v>
      </c>
      <c r="E147" s="681">
        <v>3</v>
      </c>
      <c r="F147" s="679"/>
      <c r="G147" s="706"/>
      <c r="H147" s="679">
        <f>F147*E147</f>
        <v>0</v>
      </c>
    </row>
    <row r="148" spans="1:8">
      <c r="B148" s="700" t="s">
        <v>2724</v>
      </c>
      <c r="C148" s="751"/>
      <c r="D148" s="682" t="s">
        <v>263</v>
      </c>
      <c r="E148" s="681">
        <v>3</v>
      </c>
      <c r="F148" s="679"/>
      <c r="G148" s="706"/>
      <c r="H148" s="679">
        <f>F148*E148</f>
        <v>0</v>
      </c>
    </row>
    <row r="149" spans="1:8">
      <c r="B149" s="700" t="s">
        <v>2723</v>
      </c>
      <c r="C149" s="751"/>
      <c r="D149" s="682" t="s">
        <v>263</v>
      </c>
      <c r="E149" s="681">
        <v>2</v>
      </c>
      <c r="F149" s="679"/>
      <c r="G149" s="706"/>
      <c r="H149" s="679">
        <f>F149*E149</f>
        <v>0</v>
      </c>
    </row>
    <row r="150" spans="1:8">
      <c r="B150" s="699"/>
      <c r="C150" s="673"/>
    </row>
    <row r="151" spans="1:8" ht="51">
      <c r="A151" s="661">
        <v>11</v>
      </c>
      <c r="B151" s="699" t="s">
        <v>2722</v>
      </c>
      <c r="C151" s="673"/>
    </row>
    <row r="152" spans="1:8" ht="25.5">
      <c r="B152" s="699" t="s">
        <v>2716</v>
      </c>
      <c r="C152" s="673"/>
    </row>
    <row r="153" spans="1:8">
      <c r="B153" s="700" t="s">
        <v>2721</v>
      </c>
      <c r="C153" s="673"/>
      <c r="D153" s="658" t="s">
        <v>263</v>
      </c>
      <c r="E153" s="657">
        <v>141</v>
      </c>
      <c r="F153" s="675"/>
      <c r="H153" s="675">
        <f>F153*E153</f>
        <v>0</v>
      </c>
    </row>
    <row r="154" spans="1:8">
      <c r="B154" s="700" t="s">
        <v>2720</v>
      </c>
      <c r="C154" s="673"/>
      <c r="D154" s="658" t="s">
        <v>263</v>
      </c>
      <c r="E154" s="657">
        <v>43</v>
      </c>
      <c r="F154" s="675"/>
      <c r="H154" s="675">
        <f>F154*E154</f>
        <v>0</v>
      </c>
    </row>
    <row r="155" spans="1:8">
      <c r="B155" s="700" t="s">
        <v>2719</v>
      </c>
      <c r="C155" s="673"/>
      <c r="D155" s="658" t="s">
        <v>263</v>
      </c>
      <c r="E155" s="657">
        <v>29</v>
      </c>
      <c r="F155" s="675"/>
      <c r="H155" s="675">
        <f>F155*E155</f>
        <v>0</v>
      </c>
    </row>
    <row r="156" spans="1:8">
      <c r="B156" s="700" t="s">
        <v>2718</v>
      </c>
      <c r="C156" s="673"/>
      <c r="D156" s="658" t="s">
        <v>263</v>
      </c>
      <c r="E156" s="657">
        <v>3</v>
      </c>
      <c r="F156" s="675"/>
      <c r="H156" s="675">
        <f>F156*E156</f>
        <v>0</v>
      </c>
    </row>
    <row r="157" spans="1:8">
      <c r="B157" s="699"/>
      <c r="D157" s="655"/>
      <c r="E157" s="655"/>
      <c r="F157" s="655"/>
      <c r="G157" s="655"/>
      <c r="H157" s="655"/>
    </row>
    <row r="158" spans="1:8" ht="63.75">
      <c r="A158" s="661">
        <v>12</v>
      </c>
      <c r="B158" s="700" t="s">
        <v>2717</v>
      </c>
      <c r="C158" s="673"/>
    </row>
    <row r="159" spans="1:8" ht="25.5">
      <c r="B159" s="699" t="s">
        <v>2716</v>
      </c>
      <c r="C159" s="673"/>
    </row>
    <row r="160" spans="1:8">
      <c r="B160" s="700" t="s">
        <v>2715</v>
      </c>
      <c r="C160" s="673"/>
      <c r="D160" s="658" t="s">
        <v>263</v>
      </c>
      <c r="E160" s="657">
        <v>6</v>
      </c>
      <c r="F160" s="675"/>
      <c r="H160" s="675">
        <f>F160*E160</f>
        <v>0</v>
      </c>
    </row>
    <row r="161" spans="1:8">
      <c r="B161" s="699"/>
      <c r="D161" s="655"/>
      <c r="E161" s="655"/>
      <c r="F161" s="655"/>
      <c r="G161" s="655"/>
      <c r="H161" s="655"/>
    </row>
    <row r="162" spans="1:8" ht="114.75">
      <c r="A162" s="661">
        <v>13</v>
      </c>
      <c r="B162" s="700" t="s">
        <v>2714</v>
      </c>
      <c r="C162" s="673"/>
    </row>
    <row r="163" spans="1:8" ht="25.5">
      <c r="B163" s="700" t="s">
        <v>2713</v>
      </c>
      <c r="C163" s="673"/>
    </row>
    <row r="164" spans="1:8">
      <c r="B164" s="700" t="s">
        <v>2712</v>
      </c>
      <c r="C164" s="673"/>
    </row>
    <row r="165" spans="1:8" ht="25.5">
      <c r="B165" s="700" t="s">
        <v>2711</v>
      </c>
      <c r="C165" s="673"/>
    </row>
    <row r="166" spans="1:8" ht="25.5">
      <c r="B166" s="700" t="s">
        <v>2710</v>
      </c>
      <c r="C166" s="673"/>
    </row>
    <row r="167" spans="1:8">
      <c r="B167" s="700" t="s">
        <v>2709</v>
      </c>
      <c r="C167" s="673"/>
      <c r="D167" s="682" t="s">
        <v>263</v>
      </c>
      <c r="E167" s="681">
        <v>3</v>
      </c>
      <c r="F167" s="679"/>
      <c r="G167" s="706"/>
      <c r="H167" s="679">
        <f>F167*E167</f>
        <v>0</v>
      </c>
    </row>
    <row r="168" spans="1:8">
      <c r="B168" s="700"/>
      <c r="C168" s="673"/>
    </row>
    <row r="169" spans="1:8" ht="63.75">
      <c r="A169" s="661">
        <v>14</v>
      </c>
      <c r="B169" s="700" t="s">
        <v>2708</v>
      </c>
      <c r="C169" s="673"/>
    </row>
    <row r="170" spans="1:8" ht="25.5">
      <c r="B170" s="700" t="s">
        <v>2707</v>
      </c>
      <c r="C170" s="673"/>
    </row>
    <row r="171" spans="1:8">
      <c r="B171" s="700" t="s">
        <v>2706</v>
      </c>
      <c r="C171" s="673"/>
    </row>
    <row r="172" spans="1:8">
      <c r="B172" s="700" t="s">
        <v>2705</v>
      </c>
      <c r="C172" s="673"/>
      <c r="D172" s="682" t="s">
        <v>263</v>
      </c>
      <c r="E172" s="681">
        <v>3</v>
      </c>
      <c r="F172" s="679"/>
      <c r="G172" s="706"/>
      <c r="H172" s="679">
        <f>F172*E172</f>
        <v>0</v>
      </c>
    </row>
    <row r="173" spans="1:8">
      <c r="B173" s="699"/>
      <c r="D173" s="655"/>
      <c r="E173" s="655"/>
      <c r="F173" s="655"/>
      <c r="G173" s="655"/>
      <c r="H173" s="655"/>
    </row>
    <row r="174" spans="1:8" ht="25.5">
      <c r="A174" s="661">
        <v>15</v>
      </c>
      <c r="B174" s="689" t="s">
        <v>2704</v>
      </c>
      <c r="C174" s="406"/>
      <c r="D174" s="750"/>
      <c r="E174" s="750"/>
      <c r="F174" s="750"/>
      <c r="G174" s="750"/>
      <c r="H174" s="750"/>
    </row>
    <row r="175" spans="1:8" ht="25.5">
      <c r="B175" s="689" t="s">
        <v>2703</v>
      </c>
      <c r="C175" s="406"/>
      <c r="D175" s="750"/>
      <c r="E175" s="750"/>
      <c r="F175" s="750"/>
      <c r="G175" s="750"/>
      <c r="H175" s="750"/>
    </row>
    <row r="176" spans="1:8" ht="25.5">
      <c r="B176" s="689" t="s">
        <v>2702</v>
      </c>
      <c r="C176" s="406"/>
      <c r="D176" s="750"/>
      <c r="E176" s="750"/>
      <c r="F176" s="750"/>
      <c r="G176" s="750"/>
      <c r="H176" s="750"/>
    </row>
    <row r="177" spans="1:8">
      <c r="B177" s="689" t="s">
        <v>2701</v>
      </c>
      <c r="C177" s="406"/>
      <c r="D177" s="750"/>
      <c r="E177" s="750"/>
      <c r="F177" s="750"/>
      <c r="G177" s="750"/>
      <c r="H177" s="750"/>
    </row>
    <row r="178" spans="1:8">
      <c r="B178" s="748" t="s">
        <v>2700</v>
      </c>
      <c r="C178" s="406"/>
      <c r="D178" s="697" t="s">
        <v>263</v>
      </c>
      <c r="E178" s="696">
        <v>3</v>
      </c>
      <c r="F178" s="694"/>
      <c r="G178" s="695"/>
      <c r="H178" s="694">
        <f>F178*E178</f>
        <v>0</v>
      </c>
    </row>
    <row r="179" spans="1:8">
      <c r="B179" s="699"/>
      <c r="D179" s="655"/>
      <c r="E179" s="655"/>
      <c r="F179" s="655"/>
      <c r="G179" s="655"/>
      <c r="H179" s="655"/>
    </row>
    <row r="180" spans="1:8" ht="51">
      <c r="A180" s="661">
        <v>16</v>
      </c>
      <c r="B180" s="748" t="s">
        <v>2699</v>
      </c>
      <c r="D180" s="655"/>
      <c r="E180" s="655"/>
      <c r="F180" s="655"/>
      <c r="G180" s="655"/>
      <c r="H180" s="655"/>
    </row>
    <row r="181" spans="1:8" ht="38.25">
      <c r="B181" s="748" t="s">
        <v>2698</v>
      </c>
      <c r="D181" s="655"/>
      <c r="E181" s="655"/>
      <c r="F181" s="655"/>
      <c r="G181" s="655"/>
      <c r="H181" s="655"/>
    </row>
    <row r="182" spans="1:8" ht="38.25">
      <c r="B182" s="748" t="s">
        <v>2697</v>
      </c>
      <c r="D182" s="655"/>
      <c r="E182" s="655"/>
      <c r="F182" s="655"/>
      <c r="G182" s="655"/>
      <c r="H182" s="655"/>
    </row>
    <row r="183" spans="1:8" ht="25.5">
      <c r="B183" s="748" t="s">
        <v>2696</v>
      </c>
      <c r="D183" s="655"/>
      <c r="E183" s="655"/>
      <c r="F183" s="655"/>
      <c r="G183" s="655"/>
      <c r="H183" s="655"/>
    </row>
    <row r="184" spans="1:8">
      <c r="B184" s="748" t="s">
        <v>2695</v>
      </c>
      <c r="D184" s="655"/>
      <c r="E184" s="655"/>
      <c r="F184" s="655"/>
      <c r="G184" s="655"/>
      <c r="H184" s="655"/>
    </row>
    <row r="185" spans="1:8">
      <c r="B185" s="748" t="s">
        <v>2694</v>
      </c>
      <c r="D185" s="655"/>
      <c r="E185" s="655"/>
      <c r="F185" s="655"/>
      <c r="G185" s="655"/>
      <c r="H185" s="655"/>
    </row>
    <row r="186" spans="1:8">
      <c r="B186" s="748"/>
      <c r="D186" s="655"/>
      <c r="E186" s="655"/>
      <c r="F186" s="655"/>
      <c r="G186" s="655"/>
      <c r="H186" s="655"/>
    </row>
    <row r="187" spans="1:8" ht="25.5">
      <c r="A187" s="749" t="s">
        <v>2693</v>
      </c>
      <c r="B187" s="748" t="s">
        <v>2692</v>
      </c>
      <c r="D187" s="655"/>
      <c r="E187" s="655"/>
      <c r="F187" s="655"/>
      <c r="G187" s="655"/>
      <c r="H187" s="655"/>
    </row>
    <row r="188" spans="1:8" ht="25.5">
      <c r="B188" s="748" t="s">
        <v>2691</v>
      </c>
      <c r="D188" s="655"/>
      <c r="E188" s="655"/>
      <c r="F188" s="655"/>
      <c r="G188" s="655"/>
      <c r="H188" s="655"/>
    </row>
    <row r="189" spans="1:8" ht="25.5">
      <c r="B189" s="748" t="s">
        <v>2690</v>
      </c>
      <c r="D189" s="655"/>
      <c r="E189" s="655"/>
      <c r="F189" s="655"/>
      <c r="G189" s="655"/>
      <c r="H189" s="655"/>
    </row>
    <row r="190" spans="1:8" ht="25.5">
      <c r="B190" s="748" t="s">
        <v>2689</v>
      </c>
      <c r="D190" s="655"/>
      <c r="E190" s="655"/>
      <c r="F190" s="655"/>
      <c r="G190" s="655"/>
      <c r="H190" s="655"/>
    </row>
    <row r="191" spans="1:8" ht="51">
      <c r="B191" s="748" t="s">
        <v>2688</v>
      </c>
      <c r="D191" s="655"/>
      <c r="E191" s="655"/>
      <c r="F191" s="655"/>
      <c r="G191" s="655"/>
      <c r="H191" s="655"/>
    </row>
    <row r="192" spans="1:8">
      <c r="B192" s="748"/>
      <c r="C192" s="406" t="s">
        <v>2687</v>
      </c>
      <c r="D192" s="697" t="s">
        <v>81</v>
      </c>
      <c r="E192" s="696">
        <v>2</v>
      </c>
      <c r="F192" s="694"/>
      <c r="G192" s="695"/>
      <c r="H192" s="694">
        <f>F192*E192</f>
        <v>0</v>
      </c>
    </row>
    <row r="193" spans="1:8">
      <c r="B193" s="748"/>
      <c r="D193" s="655"/>
      <c r="E193" s="655"/>
      <c r="F193" s="655"/>
      <c r="G193" s="655"/>
      <c r="H193" s="655"/>
    </row>
    <row r="194" spans="1:8" ht="25.5">
      <c r="A194" s="661">
        <v>17</v>
      </c>
      <c r="B194" s="748" t="s">
        <v>2686</v>
      </c>
      <c r="D194" s="655"/>
      <c r="E194" s="655"/>
      <c r="F194" s="655"/>
      <c r="G194" s="655"/>
      <c r="H194" s="655"/>
    </row>
    <row r="195" spans="1:8" ht="25.5">
      <c r="B195" s="748" t="s">
        <v>2685</v>
      </c>
      <c r="D195" s="655"/>
      <c r="E195" s="655"/>
      <c r="F195" s="655"/>
      <c r="G195" s="655"/>
      <c r="H195" s="655"/>
    </row>
    <row r="196" spans="1:8" ht="25.5">
      <c r="B196" s="748" t="s">
        <v>2684</v>
      </c>
      <c r="D196" s="655"/>
      <c r="E196" s="655"/>
      <c r="F196" s="655"/>
      <c r="G196" s="655"/>
      <c r="H196" s="655"/>
    </row>
    <row r="197" spans="1:8">
      <c r="B197" s="748"/>
      <c r="D197" s="697" t="s">
        <v>263</v>
      </c>
      <c r="E197" s="696">
        <v>2</v>
      </c>
      <c r="F197" s="694"/>
      <c r="G197" s="695"/>
      <c r="H197" s="694">
        <f>F197*E197</f>
        <v>0</v>
      </c>
    </row>
    <row r="198" spans="1:8">
      <c r="B198" s="748"/>
      <c r="D198" s="655"/>
      <c r="E198" s="655"/>
      <c r="F198" s="655"/>
      <c r="G198" s="655"/>
      <c r="H198" s="655"/>
    </row>
    <row r="199" spans="1:8" ht="63.75">
      <c r="A199" s="661">
        <v>18</v>
      </c>
      <c r="B199" s="699" t="s">
        <v>2683</v>
      </c>
      <c r="C199" s="673"/>
    </row>
    <row r="200" spans="1:8">
      <c r="B200" s="699" t="s">
        <v>2680</v>
      </c>
      <c r="C200" s="673"/>
    </row>
    <row r="201" spans="1:8">
      <c r="B201" s="700" t="s">
        <v>2682</v>
      </c>
      <c r="C201" s="659" t="s">
        <v>2672</v>
      </c>
      <c r="D201" s="658" t="s">
        <v>1058</v>
      </c>
      <c r="E201" s="657">
        <v>12</v>
      </c>
      <c r="F201" s="675"/>
      <c r="G201" s="659"/>
      <c r="H201" s="675">
        <f>F201*E201</f>
        <v>0</v>
      </c>
    </row>
    <row r="202" spans="1:8">
      <c r="B202" s="700" t="s">
        <v>2682</v>
      </c>
      <c r="C202" s="659" t="s">
        <v>2671</v>
      </c>
      <c r="D202" s="658" t="s">
        <v>1058</v>
      </c>
      <c r="E202" s="657">
        <v>44</v>
      </c>
      <c r="F202" s="675"/>
      <c r="G202" s="659"/>
      <c r="H202" s="675">
        <f>F202*E202</f>
        <v>0</v>
      </c>
    </row>
    <row r="203" spans="1:8">
      <c r="B203" s="700" t="s">
        <v>2682</v>
      </c>
      <c r="C203" s="659" t="s">
        <v>2670</v>
      </c>
      <c r="D203" s="658" t="s">
        <v>1058</v>
      </c>
      <c r="E203" s="657">
        <v>38</v>
      </c>
      <c r="F203" s="675"/>
      <c r="G203" s="659"/>
      <c r="H203" s="675">
        <f>F203*E203</f>
        <v>0</v>
      </c>
    </row>
    <row r="204" spans="1:8">
      <c r="B204" s="700"/>
      <c r="G204" s="659"/>
    </row>
    <row r="205" spans="1:8" ht="51">
      <c r="A205" s="661">
        <v>19</v>
      </c>
      <c r="B205" s="699" t="s">
        <v>2681</v>
      </c>
      <c r="C205" s="673"/>
    </row>
    <row r="206" spans="1:8">
      <c r="B206" s="699" t="s">
        <v>2680</v>
      </c>
      <c r="C206" s="673"/>
    </row>
    <row r="207" spans="1:8">
      <c r="B207" s="700"/>
      <c r="C207" s="659" t="s">
        <v>2672</v>
      </c>
      <c r="D207" s="658" t="s">
        <v>1058</v>
      </c>
      <c r="E207" s="657">
        <v>8</v>
      </c>
      <c r="F207" s="675"/>
      <c r="G207" s="659"/>
      <c r="H207" s="675">
        <f>F207*E207</f>
        <v>0</v>
      </c>
    </row>
    <row r="208" spans="1:8">
      <c r="B208" s="700"/>
      <c r="C208" s="659" t="s">
        <v>2671</v>
      </c>
      <c r="D208" s="658" t="s">
        <v>1058</v>
      </c>
      <c r="E208" s="657">
        <v>18</v>
      </c>
      <c r="F208" s="675"/>
      <c r="G208" s="659"/>
      <c r="H208" s="675">
        <f>F208*E208</f>
        <v>0</v>
      </c>
    </row>
    <row r="209" spans="1:8">
      <c r="B209" s="700"/>
      <c r="C209" s="659" t="s">
        <v>2670</v>
      </c>
      <c r="D209" s="658" t="s">
        <v>1058</v>
      </c>
      <c r="E209" s="657">
        <v>72</v>
      </c>
      <c r="F209" s="675"/>
      <c r="G209" s="659"/>
      <c r="H209" s="675">
        <f>F209*E209</f>
        <v>0</v>
      </c>
    </row>
    <row r="210" spans="1:8">
      <c r="B210" s="699"/>
      <c r="C210" s="673"/>
    </row>
    <row r="211" spans="1:8" ht="63.75">
      <c r="A211" s="661">
        <v>20</v>
      </c>
      <c r="B211" s="700" t="s">
        <v>2679</v>
      </c>
      <c r="C211" s="673"/>
    </row>
    <row r="212" spans="1:8" ht="102">
      <c r="B212" s="700" t="s">
        <v>3413</v>
      </c>
      <c r="C212" s="673"/>
    </row>
    <row r="213" spans="1:8">
      <c r="B213" s="700" t="s">
        <v>2678</v>
      </c>
      <c r="C213" s="673"/>
      <c r="D213" s="658" t="s">
        <v>209</v>
      </c>
      <c r="E213" s="657">
        <v>155</v>
      </c>
      <c r="F213" s="675"/>
      <c r="H213" s="675">
        <f>F213*E213</f>
        <v>0</v>
      </c>
    </row>
    <row r="214" spans="1:8">
      <c r="B214" s="700" t="s">
        <v>2677</v>
      </c>
      <c r="C214" s="673"/>
      <c r="D214" s="658" t="s">
        <v>209</v>
      </c>
      <c r="E214" s="657">
        <v>65</v>
      </c>
      <c r="F214" s="675"/>
      <c r="H214" s="675">
        <f>F214*E214</f>
        <v>0</v>
      </c>
    </row>
    <row r="215" spans="1:8">
      <c r="B215" s="700" t="s">
        <v>2676</v>
      </c>
      <c r="C215" s="673"/>
      <c r="D215" s="658" t="s">
        <v>209</v>
      </c>
      <c r="E215" s="657">
        <v>470</v>
      </c>
      <c r="F215" s="675"/>
      <c r="H215" s="675">
        <f>F215*E215</f>
        <v>0</v>
      </c>
    </row>
    <row r="216" spans="1:8">
      <c r="B216" s="700" t="s">
        <v>2675</v>
      </c>
      <c r="C216" s="673"/>
      <c r="D216" s="658" t="s">
        <v>209</v>
      </c>
      <c r="E216" s="657">
        <v>3250</v>
      </c>
      <c r="F216" s="675"/>
      <c r="H216" s="675">
        <f>F216*E216</f>
        <v>0</v>
      </c>
    </row>
    <row r="217" spans="1:8">
      <c r="B217" s="700" t="s">
        <v>2674</v>
      </c>
      <c r="C217" s="673"/>
      <c r="D217" s="658" t="s">
        <v>209</v>
      </c>
      <c r="E217" s="657">
        <v>435</v>
      </c>
      <c r="F217" s="675"/>
      <c r="H217" s="675">
        <f>F217*E217</f>
        <v>0</v>
      </c>
    </row>
    <row r="218" spans="1:8">
      <c r="B218" s="700"/>
      <c r="C218" s="673"/>
    </row>
    <row r="219" spans="1:8" ht="89.25">
      <c r="A219" s="661">
        <v>21</v>
      </c>
      <c r="B219" s="699" t="s">
        <v>2673</v>
      </c>
      <c r="C219" s="673"/>
    </row>
    <row r="220" spans="1:8" ht="102">
      <c r="B220" s="700" t="s">
        <v>3414</v>
      </c>
      <c r="C220" s="673"/>
    </row>
    <row r="221" spans="1:8">
      <c r="B221" s="700" t="s">
        <v>2666</v>
      </c>
      <c r="C221" s="659" t="s">
        <v>2672</v>
      </c>
      <c r="D221" s="658" t="s">
        <v>1058</v>
      </c>
      <c r="E221" s="657">
        <v>573</v>
      </c>
      <c r="F221" s="675"/>
      <c r="H221" s="675">
        <f t="shared" ref="H221:H229" si="0">F221*E221</f>
        <v>0</v>
      </c>
    </row>
    <row r="222" spans="1:8">
      <c r="B222" s="700" t="s">
        <v>2666</v>
      </c>
      <c r="C222" s="659" t="s">
        <v>2671</v>
      </c>
      <c r="D222" s="658" t="s">
        <v>1058</v>
      </c>
      <c r="E222" s="657">
        <v>382</v>
      </c>
      <c r="F222" s="675"/>
      <c r="H222" s="675">
        <f t="shared" si="0"/>
        <v>0</v>
      </c>
    </row>
    <row r="223" spans="1:8">
      <c r="B223" s="700" t="s">
        <v>2666</v>
      </c>
      <c r="C223" s="659" t="s">
        <v>2670</v>
      </c>
      <c r="D223" s="658" t="s">
        <v>1058</v>
      </c>
      <c r="E223" s="657">
        <v>308</v>
      </c>
      <c r="F223" s="675"/>
      <c r="H223" s="675">
        <f t="shared" si="0"/>
        <v>0</v>
      </c>
    </row>
    <row r="224" spans="1:8">
      <c r="B224" s="700" t="s">
        <v>2666</v>
      </c>
      <c r="C224" s="659" t="s">
        <v>2669</v>
      </c>
      <c r="D224" s="658" t="s">
        <v>1058</v>
      </c>
      <c r="E224" s="657">
        <v>28</v>
      </c>
      <c r="F224" s="675"/>
      <c r="H224" s="675">
        <f t="shared" si="0"/>
        <v>0</v>
      </c>
    </row>
    <row r="225" spans="1:8">
      <c r="B225" s="700" t="s">
        <v>2666</v>
      </c>
      <c r="C225" s="659" t="s">
        <v>2668</v>
      </c>
      <c r="D225" s="658" t="s">
        <v>1058</v>
      </c>
      <c r="E225" s="657">
        <v>6</v>
      </c>
      <c r="F225" s="675"/>
      <c r="H225" s="675">
        <f t="shared" si="0"/>
        <v>0</v>
      </c>
    </row>
    <row r="226" spans="1:8">
      <c r="B226" s="700" t="s">
        <v>2666</v>
      </c>
      <c r="C226" s="659" t="s">
        <v>2667</v>
      </c>
      <c r="D226" s="658" t="s">
        <v>1058</v>
      </c>
      <c r="E226" s="657">
        <v>52</v>
      </c>
      <c r="F226" s="675"/>
      <c r="H226" s="675">
        <f t="shared" si="0"/>
        <v>0</v>
      </c>
    </row>
    <row r="227" spans="1:8">
      <c r="B227" s="700" t="s">
        <v>2666</v>
      </c>
      <c r="C227" s="659" t="s">
        <v>2665</v>
      </c>
      <c r="D227" s="658" t="s">
        <v>1058</v>
      </c>
      <c r="E227" s="657">
        <v>22</v>
      </c>
      <c r="F227" s="675"/>
      <c r="H227" s="675">
        <f t="shared" si="0"/>
        <v>0</v>
      </c>
    </row>
    <row r="228" spans="1:8">
      <c r="B228" s="700" t="s">
        <v>2663</v>
      </c>
      <c r="C228" s="659" t="s">
        <v>2664</v>
      </c>
      <c r="D228" s="658" t="s">
        <v>1058</v>
      </c>
      <c r="E228" s="657">
        <v>2</v>
      </c>
      <c r="F228" s="675"/>
      <c r="H228" s="675">
        <f t="shared" si="0"/>
        <v>0</v>
      </c>
    </row>
    <row r="229" spans="1:8">
      <c r="B229" s="700" t="s">
        <v>2663</v>
      </c>
      <c r="C229" s="659" t="s">
        <v>2662</v>
      </c>
      <c r="D229" s="658" t="s">
        <v>1058</v>
      </c>
      <c r="E229" s="657">
        <v>54</v>
      </c>
      <c r="F229" s="675"/>
      <c r="H229" s="675">
        <f t="shared" si="0"/>
        <v>0</v>
      </c>
    </row>
    <row r="230" spans="1:8">
      <c r="B230" s="700"/>
    </row>
    <row r="231" spans="1:8" ht="38.25">
      <c r="A231" s="661">
        <v>22</v>
      </c>
      <c r="B231" s="700" t="s">
        <v>2661</v>
      </c>
      <c r="C231" s="673"/>
    </row>
    <row r="232" spans="1:8" ht="25.5">
      <c r="B232" s="700" t="s">
        <v>2660</v>
      </c>
      <c r="C232" s="673"/>
    </row>
    <row r="233" spans="1:8" ht="38.25">
      <c r="B233" s="700" t="s">
        <v>2659</v>
      </c>
      <c r="C233" s="673"/>
      <c r="D233" s="658" t="s">
        <v>209</v>
      </c>
      <c r="E233" s="657">
        <v>375</v>
      </c>
      <c r="F233" s="675"/>
      <c r="H233" s="675">
        <f>F233*E233</f>
        <v>0</v>
      </c>
    </row>
    <row r="234" spans="1:8" ht="25.5">
      <c r="B234" s="700" t="s">
        <v>2658</v>
      </c>
      <c r="C234" s="673"/>
      <c r="D234" s="658" t="s">
        <v>341</v>
      </c>
      <c r="E234" s="657">
        <v>32</v>
      </c>
      <c r="F234" s="675"/>
      <c r="H234" s="675">
        <f>F234*E234</f>
        <v>0</v>
      </c>
    </row>
    <row r="235" spans="1:8">
      <c r="B235" s="700"/>
    </row>
    <row r="236" spans="1:8" ht="51">
      <c r="A236" s="661">
        <v>23</v>
      </c>
      <c r="B236" s="699" t="s">
        <v>2657</v>
      </c>
      <c r="C236" s="673"/>
    </row>
    <row r="237" spans="1:8">
      <c r="B237" s="699" t="s">
        <v>2651</v>
      </c>
      <c r="C237" s="673"/>
    </row>
    <row r="238" spans="1:8" ht="38.25">
      <c r="B238" s="699" t="s">
        <v>2650</v>
      </c>
      <c r="C238" s="673"/>
    </row>
    <row r="239" spans="1:8">
      <c r="B239" s="699" t="s">
        <v>2656</v>
      </c>
      <c r="C239" s="673"/>
    </row>
    <row r="240" spans="1:8" ht="25.5">
      <c r="B240" s="700" t="s">
        <v>2655</v>
      </c>
      <c r="C240" s="673"/>
      <c r="D240" s="658" t="s">
        <v>128</v>
      </c>
      <c r="E240" s="657">
        <v>512</v>
      </c>
      <c r="F240" s="675"/>
      <c r="H240" s="675">
        <f>F240*E240</f>
        <v>0</v>
      </c>
    </row>
    <row r="241" spans="1:8" ht="38.25">
      <c r="B241" s="700" t="s">
        <v>2654</v>
      </c>
      <c r="C241" s="673"/>
      <c r="D241" s="658" t="s">
        <v>128</v>
      </c>
      <c r="E241" s="657">
        <v>136</v>
      </c>
      <c r="F241" s="675"/>
      <c r="H241" s="675">
        <f>F241*E241</f>
        <v>0</v>
      </c>
    </row>
    <row r="242" spans="1:8" ht="25.5">
      <c r="B242" s="700" t="s">
        <v>2653</v>
      </c>
      <c r="C242" s="673"/>
      <c r="D242" s="658" t="s">
        <v>128</v>
      </c>
      <c r="E242" s="657">
        <v>194</v>
      </c>
      <c r="F242" s="675"/>
      <c r="H242" s="675">
        <f>F242*E242</f>
        <v>0</v>
      </c>
    </row>
    <row r="243" spans="1:8">
      <c r="B243" s="700"/>
      <c r="C243" s="673"/>
    </row>
    <row r="244" spans="1:8" ht="63.75">
      <c r="A244" s="661">
        <v>24</v>
      </c>
      <c r="B244" s="689" t="s">
        <v>2652</v>
      </c>
      <c r="C244" s="673"/>
    </row>
    <row r="245" spans="1:8">
      <c r="B245" s="689" t="s">
        <v>2651</v>
      </c>
      <c r="C245" s="673"/>
    </row>
    <row r="246" spans="1:8" ht="38.25">
      <c r="B246" s="689" t="s">
        <v>2650</v>
      </c>
      <c r="C246" s="673"/>
    </row>
    <row r="247" spans="1:8">
      <c r="B247" s="689" t="s">
        <v>2649</v>
      </c>
      <c r="C247" s="673"/>
    </row>
    <row r="248" spans="1:8">
      <c r="B248" s="748" t="s">
        <v>2648</v>
      </c>
      <c r="C248" s="673"/>
    </row>
    <row r="249" spans="1:8">
      <c r="B249" s="700"/>
      <c r="C249" s="673"/>
      <c r="D249" s="658" t="s">
        <v>128</v>
      </c>
      <c r="E249" s="657">
        <v>14</v>
      </c>
      <c r="F249" s="675"/>
      <c r="H249" s="675">
        <f>F249*E249</f>
        <v>0</v>
      </c>
    </row>
    <row r="250" spans="1:8">
      <c r="B250" s="700"/>
      <c r="C250" s="673"/>
    </row>
    <row r="251" spans="1:8" ht="38.25">
      <c r="A251" s="661">
        <v>25</v>
      </c>
      <c r="B251" s="689" t="s">
        <v>2642</v>
      </c>
      <c r="C251" s="673"/>
    </row>
    <row r="252" spans="1:8" ht="63.75">
      <c r="B252" s="689" t="s">
        <v>2647</v>
      </c>
      <c r="C252" s="673"/>
    </row>
    <row r="253" spans="1:8" ht="38.25">
      <c r="B253" s="689" t="s">
        <v>2646</v>
      </c>
      <c r="C253" s="673"/>
    </row>
    <row r="254" spans="1:8">
      <c r="B254" s="689" t="s">
        <v>2640</v>
      </c>
      <c r="C254" s="673"/>
    </row>
    <row r="255" spans="1:8" ht="38.25">
      <c r="B255" s="689" t="s">
        <v>2645</v>
      </c>
      <c r="C255" s="673"/>
    </row>
    <row r="256" spans="1:8" ht="38.25">
      <c r="B256" s="689" t="s">
        <v>2644</v>
      </c>
      <c r="C256" s="673"/>
    </row>
    <row r="257" spans="1:101">
      <c r="B257" s="748" t="s">
        <v>2643</v>
      </c>
      <c r="C257" s="673"/>
    </row>
    <row r="258" spans="1:101">
      <c r="B258" s="700"/>
      <c r="C258" s="673"/>
      <c r="D258" s="658" t="s">
        <v>128</v>
      </c>
      <c r="E258" s="657">
        <v>11</v>
      </c>
      <c r="F258" s="675"/>
      <c r="H258" s="675">
        <f>F258*E258</f>
        <v>0</v>
      </c>
    </row>
    <row r="259" spans="1:101">
      <c r="B259" s="700"/>
      <c r="C259" s="673"/>
    </row>
    <row r="260" spans="1:101" ht="38.25">
      <c r="A260" s="661">
        <v>26</v>
      </c>
      <c r="B260" s="699" t="s">
        <v>2642</v>
      </c>
      <c r="C260" s="673"/>
    </row>
    <row r="261" spans="1:101" ht="51">
      <c r="B261" s="699" t="s">
        <v>2641</v>
      </c>
      <c r="C261" s="673"/>
    </row>
    <row r="262" spans="1:101">
      <c r="B262" s="699" t="s">
        <v>2640</v>
      </c>
      <c r="C262" s="673"/>
    </row>
    <row r="263" spans="1:101" ht="51">
      <c r="B263" s="689" t="s">
        <v>2639</v>
      </c>
      <c r="C263" s="673"/>
    </row>
    <row r="264" spans="1:101" ht="25.5">
      <c r="B264" s="689" t="s">
        <v>2638</v>
      </c>
      <c r="C264" s="673"/>
    </row>
    <row r="265" spans="1:101">
      <c r="B265" s="748" t="s">
        <v>2637</v>
      </c>
      <c r="C265" s="673"/>
      <c r="D265" s="658" t="s">
        <v>128</v>
      </c>
      <c r="E265" s="657">
        <v>129</v>
      </c>
      <c r="F265" s="675"/>
      <c r="H265" s="675">
        <f>F265*E265</f>
        <v>0</v>
      </c>
    </row>
    <row r="266" spans="1:101">
      <c r="B266" s="700"/>
      <c r="C266" s="673"/>
    </row>
    <row r="267" spans="1:101" s="747" customFormat="1" ht="76.5">
      <c r="A267" s="661">
        <v>27</v>
      </c>
      <c r="B267" s="699" t="s">
        <v>2636</v>
      </c>
      <c r="C267" s="673"/>
      <c r="D267" s="658"/>
      <c r="E267" s="657"/>
      <c r="F267" s="656"/>
      <c r="G267" s="656"/>
      <c r="H267" s="656"/>
      <c r="I267" s="655"/>
      <c r="J267" s="655"/>
      <c r="K267" s="655"/>
      <c r="L267" s="655"/>
      <c r="M267" s="655"/>
      <c r="N267" s="655"/>
      <c r="O267" s="655"/>
      <c r="P267" s="655"/>
      <c r="Q267" s="655"/>
      <c r="R267" s="655"/>
      <c r="S267" s="655"/>
      <c r="T267" s="655"/>
      <c r="U267" s="655"/>
      <c r="V267" s="655"/>
      <c r="W267" s="655"/>
      <c r="X267" s="655"/>
      <c r="Y267" s="655"/>
      <c r="Z267" s="655"/>
      <c r="AA267" s="655"/>
      <c r="AB267" s="655"/>
      <c r="AC267" s="655"/>
      <c r="AD267" s="655"/>
      <c r="AE267" s="655"/>
      <c r="AF267" s="655"/>
      <c r="AG267" s="655"/>
      <c r="AH267" s="655"/>
      <c r="AI267" s="655"/>
      <c r="AJ267" s="655"/>
      <c r="AK267" s="655"/>
      <c r="AL267" s="655"/>
      <c r="AM267" s="655"/>
      <c r="AN267" s="655"/>
      <c r="AO267" s="655"/>
      <c r="AP267" s="655"/>
      <c r="AQ267" s="655"/>
      <c r="AR267" s="655"/>
      <c r="AS267" s="655"/>
      <c r="AT267" s="655"/>
      <c r="AU267" s="655"/>
      <c r="AV267" s="655"/>
      <c r="AW267" s="655"/>
      <c r="AX267" s="655"/>
      <c r="AY267" s="655"/>
      <c r="AZ267" s="655"/>
      <c r="BA267" s="655"/>
      <c r="BB267" s="655"/>
      <c r="BC267" s="655"/>
      <c r="BD267" s="655"/>
      <c r="BE267" s="655"/>
      <c r="BF267" s="655"/>
      <c r="BG267" s="655"/>
      <c r="BH267" s="655"/>
      <c r="BI267" s="655"/>
      <c r="BJ267" s="655"/>
      <c r="BK267" s="655"/>
      <c r="BL267" s="655"/>
      <c r="BM267" s="655"/>
      <c r="BN267" s="655"/>
      <c r="BO267" s="655"/>
      <c r="BP267" s="655"/>
      <c r="BQ267" s="655"/>
      <c r="BR267" s="655"/>
      <c r="BS267" s="655"/>
      <c r="BT267" s="655"/>
      <c r="BU267" s="655"/>
      <c r="BV267" s="655"/>
      <c r="BW267" s="655"/>
      <c r="BX267" s="655"/>
      <c r="BY267" s="655"/>
      <c r="BZ267" s="655"/>
      <c r="CA267" s="655"/>
      <c r="CB267" s="655"/>
      <c r="CC267" s="655"/>
      <c r="CD267" s="655"/>
      <c r="CE267" s="655"/>
      <c r="CF267" s="655"/>
      <c r="CG267" s="655"/>
      <c r="CH267" s="655"/>
      <c r="CI267" s="655"/>
      <c r="CJ267" s="655"/>
      <c r="CK267" s="655"/>
      <c r="CL267" s="655"/>
      <c r="CM267" s="655"/>
      <c r="CN267" s="655"/>
      <c r="CO267" s="655"/>
      <c r="CP267" s="655"/>
      <c r="CQ267" s="655"/>
      <c r="CR267" s="655"/>
      <c r="CS267" s="655"/>
      <c r="CT267" s="655"/>
      <c r="CU267" s="655"/>
      <c r="CV267" s="655"/>
      <c r="CW267" s="655"/>
    </row>
    <row r="268" spans="1:101" s="747" customFormat="1" ht="25.5">
      <c r="A268" s="661"/>
      <c r="B268" s="699" t="s">
        <v>2635</v>
      </c>
      <c r="C268" s="673"/>
      <c r="D268" s="658"/>
      <c r="E268" s="657"/>
      <c r="F268" s="656"/>
      <c r="G268" s="656"/>
      <c r="H268" s="656"/>
      <c r="I268" s="655"/>
      <c r="J268" s="655"/>
      <c r="K268" s="655"/>
      <c r="L268" s="655"/>
      <c r="M268" s="655"/>
      <c r="N268" s="655"/>
      <c r="O268" s="655"/>
      <c r="P268" s="655"/>
      <c r="Q268" s="655"/>
      <c r="R268" s="655"/>
      <c r="S268" s="655"/>
      <c r="T268" s="655"/>
      <c r="U268" s="655"/>
      <c r="V268" s="655"/>
      <c r="W268" s="655"/>
      <c r="X268" s="655"/>
      <c r="Y268" s="655"/>
      <c r="Z268" s="655"/>
      <c r="AA268" s="655"/>
      <c r="AB268" s="655"/>
      <c r="AC268" s="655"/>
      <c r="AD268" s="655"/>
      <c r="AE268" s="655"/>
      <c r="AF268" s="655"/>
      <c r="AG268" s="655"/>
      <c r="AH268" s="655"/>
      <c r="AI268" s="655"/>
      <c r="AJ268" s="655"/>
      <c r="AK268" s="655"/>
      <c r="AL268" s="655"/>
      <c r="AM268" s="655"/>
      <c r="AN268" s="655"/>
      <c r="AO268" s="655"/>
      <c r="AP268" s="655"/>
      <c r="AQ268" s="655"/>
      <c r="AR268" s="655"/>
      <c r="AS268" s="655"/>
      <c r="AT268" s="655"/>
      <c r="AU268" s="655"/>
      <c r="AV268" s="655"/>
      <c r="AW268" s="655"/>
      <c r="AX268" s="655"/>
      <c r="AY268" s="655"/>
      <c r="AZ268" s="655"/>
      <c r="BA268" s="655"/>
      <c r="BB268" s="655"/>
      <c r="BC268" s="655"/>
      <c r="BD268" s="655"/>
      <c r="BE268" s="655"/>
      <c r="BF268" s="655"/>
      <c r="BG268" s="655"/>
      <c r="BH268" s="655"/>
      <c r="BI268" s="655"/>
      <c r="BJ268" s="655"/>
      <c r="BK268" s="655"/>
      <c r="BL268" s="655"/>
      <c r="BM268" s="655"/>
      <c r="BN268" s="655"/>
      <c r="BO268" s="655"/>
      <c r="BP268" s="655"/>
      <c r="BQ268" s="655"/>
      <c r="BR268" s="655"/>
      <c r="BS268" s="655"/>
      <c r="BT268" s="655"/>
      <c r="BU268" s="655"/>
      <c r="BV268" s="655"/>
      <c r="BW268" s="655"/>
      <c r="BX268" s="655"/>
      <c r="BY268" s="655"/>
      <c r="BZ268" s="655"/>
      <c r="CA268" s="655"/>
      <c r="CB268" s="655"/>
      <c r="CC268" s="655"/>
      <c r="CD268" s="655"/>
      <c r="CE268" s="655"/>
      <c r="CF268" s="655"/>
      <c r="CG268" s="655"/>
      <c r="CH268" s="655"/>
      <c r="CI268" s="655"/>
      <c r="CJ268" s="655"/>
      <c r="CK268" s="655"/>
      <c r="CL268" s="655"/>
      <c r="CM268" s="655"/>
      <c r="CN268" s="655"/>
      <c r="CO268" s="655"/>
      <c r="CP268" s="655"/>
      <c r="CQ268" s="655"/>
      <c r="CR268" s="655"/>
      <c r="CS268" s="655"/>
      <c r="CT268" s="655"/>
      <c r="CU268" s="655"/>
      <c r="CV268" s="655"/>
      <c r="CW268" s="655"/>
    </row>
    <row r="269" spans="1:101">
      <c r="B269" s="700"/>
      <c r="C269" s="673"/>
      <c r="D269" s="658" t="s">
        <v>128</v>
      </c>
      <c r="E269" s="657">
        <v>138</v>
      </c>
      <c r="F269" s="675"/>
      <c r="H269" s="675">
        <f>F269*E269</f>
        <v>0</v>
      </c>
    </row>
    <row r="270" spans="1:101">
      <c r="B270" s="700"/>
      <c r="C270" s="673"/>
    </row>
    <row r="271" spans="1:101" ht="63.75">
      <c r="A271" s="661">
        <v>28</v>
      </c>
      <c r="B271" s="689" t="s">
        <v>2634</v>
      </c>
      <c r="C271" s="698"/>
      <c r="D271" s="697"/>
      <c r="E271" s="696"/>
      <c r="F271" s="695"/>
      <c r="G271" s="695"/>
      <c r="H271" s="695"/>
    </row>
    <row r="272" spans="1:101" ht="38.25">
      <c r="B272" s="689" t="s">
        <v>2633</v>
      </c>
      <c r="C272" s="698"/>
      <c r="D272" s="697"/>
      <c r="E272" s="696"/>
      <c r="F272" s="695"/>
      <c r="G272" s="695"/>
      <c r="H272" s="695"/>
    </row>
    <row r="273" spans="1:8" ht="25.5">
      <c r="B273" s="689" t="s">
        <v>2632</v>
      </c>
      <c r="C273" s="698"/>
      <c r="D273" s="697"/>
      <c r="E273" s="696"/>
      <c r="F273" s="695"/>
      <c r="G273" s="695"/>
      <c r="H273" s="695"/>
    </row>
    <row r="274" spans="1:8" ht="76.5">
      <c r="B274" s="745" t="s">
        <v>2631</v>
      </c>
      <c r="C274" s="698"/>
      <c r="D274" s="697"/>
      <c r="E274" s="696"/>
      <c r="F274" s="695"/>
      <c r="G274" s="695"/>
      <c r="H274" s="695"/>
    </row>
    <row r="275" spans="1:8">
      <c r="B275" s="745" t="s">
        <v>1718</v>
      </c>
      <c r="C275" s="698"/>
      <c r="D275" s="697"/>
      <c r="E275" s="696"/>
      <c r="F275" s="695"/>
      <c r="G275" s="695"/>
      <c r="H275" s="695"/>
    </row>
    <row r="276" spans="1:8">
      <c r="B276" s="745" t="s">
        <v>2630</v>
      </c>
      <c r="C276" s="698"/>
      <c r="D276" s="697"/>
      <c r="E276" s="696"/>
      <c r="F276" s="695"/>
      <c r="G276" s="695"/>
      <c r="H276" s="695"/>
    </row>
    <row r="277" spans="1:8" ht="63.75">
      <c r="B277" s="746" t="s">
        <v>2629</v>
      </c>
      <c r="C277" s="698"/>
      <c r="D277" s="697"/>
      <c r="E277" s="696"/>
      <c r="F277" s="695"/>
      <c r="G277" s="695"/>
      <c r="H277" s="695"/>
    </row>
    <row r="278" spans="1:8" ht="38.25">
      <c r="B278" s="745" t="s">
        <v>2628</v>
      </c>
      <c r="C278" s="698"/>
      <c r="D278" s="697"/>
      <c r="E278" s="696"/>
      <c r="F278" s="695"/>
      <c r="G278" s="695"/>
      <c r="H278" s="695"/>
    </row>
    <row r="279" spans="1:8" ht="25.5">
      <c r="B279" s="745" t="s">
        <v>2627</v>
      </c>
      <c r="C279" s="698"/>
      <c r="D279" s="697"/>
      <c r="E279" s="696"/>
      <c r="F279" s="695"/>
      <c r="G279" s="695"/>
      <c r="H279" s="695"/>
    </row>
    <row r="280" spans="1:8" ht="25.5">
      <c r="B280" s="744" t="s">
        <v>2626</v>
      </c>
      <c r="C280" s="743"/>
      <c r="D280" s="742" t="s">
        <v>263</v>
      </c>
      <c r="E280" s="741">
        <v>80</v>
      </c>
      <c r="F280" s="739"/>
      <c r="G280" s="740"/>
      <c r="H280" s="739">
        <f>E280*F280</f>
        <v>0</v>
      </c>
    </row>
    <row r="281" spans="1:8">
      <c r="B281" s="700"/>
      <c r="C281" s="673"/>
    </row>
    <row r="282" spans="1:8" ht="38.25">
      <c r="A282" s="661">
        <v>29</v>
      </c>
      <c r="B282" s="699" t="s">
        <v>2625</v>
      </c>
      <c r="C282" s="673"/>
    </row>
    <row r="283" spans="1:8" ht="25.5">
      <c r="B283" s="699" t="s">
        <v>2622</v>
      </c>
      <c r="C283" s="673"/>
    </row>
    <row r="284" spans="1:8">
      <c r="B284" s="699"/>
      <c r="C284" s="673"/>
      <c r="D284" s="658" t="s">
        <v>128</v>
      </c>
      <c r="E284" s="657">
        <v>44</v>
      </c>
      <c r="F284" s="675"/>
      <c r="H284" s="675">
        <f>F284*E284</f>
        <v>0</v>
      </c>
    </row>
    <row r="285" spans="1:8">
      <c r="B285" s="699"/>
      <c r="C285" s="673"/>
    </row>
    <row r="286" spans="1:8" ht="25.5">
      <c r="A286" s="661">
        <v>30</v>
      </c>
      <c r="B286" s="699" t="s">
        <v>2624</v>
      </c>
      <c r="C286" s="673"/>
    </row>
    <row r="287" spans="1:8">
      <c r="B287" s="699" t="s">
        <v>2623</v>
      </c>
      <c r="C287" s="673"/>
    </row>
    <row r="288" spans="1:8" ht="25.5">
      <c r="B288" s="699" t="s">
        <v>2622</v>
      </c>
      <c r="C288" s="673"/>
    </row>
    <row r="289" spans="1:8">
      <c r="B289" s="699"/>
      <c r="C289" s="673"/>
      <c r="D289" s="658" t="s">
        <v>128</v>
      </c>
      <c r="E289" s="657">
        <v>32</v>
      </c>
      <c r="F289" s="675"/>
      <c r="H289" s="675">
        <f>F289*E289</f>
        <v>0</v>
      </c>
    </row>
    <row r="290" spans="1:8">
      <c r="B290" s="699"/>
      <c r="C290" s="673"/>
    </row>
    <row r="291" spans="1:8" ht="63.75">
      <c r="A291" s="661">
        <v>31</v>
      </c>
      <c r="B291" s="699" t="s">
        <v>2621</v>
      </c>
      <c r="C291" s="673"/>
    </row>
    <row r="292" spans="1:8">
      <c r="B292" s="699"/>
      <c r="C292" s="673"/>
      <c r="D292" s="658" t="s">
        <v>128</v>
      </c>
      <c r="E292" s="657">
        <v>1</v>
      </c>
      <c r="F292" s="675"/>
      <c r="H292" s="675">
        <f>F292*E292</f>
        <v>0</v>
      </c>
    </row>
    <row r="293" spans="1:8">
      <c r="B293" s="699"/>
      <c r="C293" s="673"/>
    </row>
    <row r="294" spans="1:8" ht="76.5">
      <c r="A294" s="661">
        <v>32</v>
      </c>
      <c r="B294" s="699" t="s">
        <v>2620</v>
      </c>
      <c r="C294" s="673"/>
    </row>
    <row r="295" spans="1:8" ht="25.5">
      <c r="B295" s="699" t="s">
        <v>2619</v>
      </c>
      <c r="C295" s="673"/>
    </row>
    <row r="296" spans="1:8">
      <c r="B296" s="699" t="s">
        <v>1718</v>
      </c>
      <c r="C296" s="673"/>
    </row>
    <row r="297" spans="1:8">
      <c r="B297" s="699" t="s">
        <v>2618</v>
      </c>
      <c r="C297" s="673"/>
    </row>
    <row r="298" spans="1:8">
      <c r="B298" s="699"/>
      <c r="C298" s="673"/>
      <c r="D298" s="658" t="s">
        <v>128</v>
      </c>
      <c r="E298" s="657">
        <v>0.8</v>
      </c>
      <c r="F298" s="675"/>
      <c r="H298" s="675">
        <f>F298*E298</f>
        <v>0</v>
      </c>
    </row>
    <row r="299" spans="1:8">
      <c r="B299" s="699"/>
      <c r="C299" s="673"/>
    </row>
    <row r="300" spans="1:8" ht="76.5">
      <c r="A300" s="661">
        <v>33</v>
      </c>
      <c r="B300" s="699" t="s">
        <v>2617</v>
      </c>
      <c r="C300" s="673"/>
    </row>
    <row r="301" spans="1:8" ht="25.5">
      <c r="B301" s="699" t="s">
        <v>2488</v>
      </c>
      <c r="C301" s="673"/>
    </row>
    <row r="302" spans="1:8" ht="38.25">
      <c r="B302" s="699" t="s">
        <v>2403</v>
      </c>
      <c r="C302" s="673"/>
    </row>
    <row r="303" spans="1:8">
      <c r="B303" s="699" t="s">
        <v>2486</v>
      </c>
      <c r="C303" s="673"/>
    </row>
    <row r="304" spans="1:8">
      <c r="B304" s="699"/>
      <c r="C304" s="673" t="s">
        <v>1687</v>
      </c>
      <c r="D304" s="658" t="s">
        <v>209</v>
      </c>
      <c r="E304" s="657">
        <v>405</v>
      </c>
      <c r="F304" s="675"/>
      <c r="H304" s="675">
        <f>F304*E304</f>
        <v>0</v>
      </c>
    </row>
    <row r="305" spans="1:8">
      <c r="B305" s="699"/>
      <c r="C305" s="673"/>
    </row>
    <row r="306" spans="1:8" ht="89.25">
      <c r="A306" s="661">
        <v>34</v>
      </c>
      <c r="B306" s="689" t="s">
        <v>2616</v>
      </c>
      <c r="C306" s="698"/>
      <c r="D306" s="697"/>
      <c r="E306" s="696"/>
      <c r="F306" s="695"/>
      <c r="G306" s="695"/>
      <c r="H306" s="695"/>
    </row>
    <row r="307" spans="1:8" ht="25.5">
      <c r="B307" s="689" t="s">
        <v>2405</v>
      </c>
      <c r="C307" s="698"/>
      <c r="D307" s="697"/>
      <c r="E307" s="696"/>
      <c r="F307" s="695"/>
      <c r="G307" s="695"/>
      <c r="H307" s="695"/>
    </row>
    <row r="308" spans="1:8" ht="38.25">
      <c r="B308" s="689" t="s">
        <v>2615</v>
      </c>
      <c r="C308" s="698"/>
      <c r="D308" s="697"/>
      <c r="E308" s="696"/>
      <c r="F308" s="695"/>
      <c r="G308" s="695"/>
      <c r="H308" s="695"/>
    </row>
    <row r="309" spans="1:8" ht="38.25">
      <c r="B309" s="689" t="s">
        <v>2403</v>
      </c>
      <c r="C309" s="698"/>
      <c r="D309" s="697"/>
      <c r="E309" s="696"/>
      <c r="F309" s="695"/>
      <c r="G309" s="695"/>
      <c r="H309" s="695"/>
    </row>
    <row r="310" spans="1:8" ht="25.5">
      <c r="B310" s="689" t="s">
        <v>2402</v>
      </c>
      <c r="C310" s="698"/>
      <c r="D310" s="697"/>
      <c r="E310" s="696"/>
      <c r="F310" s="695"/>
      <c r="G310" s="695"/>
      <c r="H310" s="695"/>
    </row>
    <row r="311" spans="1:8">
      <c r="B311" s="689" t="s">
        <v>2401</v>
      </c>
      <c r="C311" s="698"/>
      <c r="D311" s="697"/>
      <c r="E311" s="696"/>
      <c r="F311" s="695"/>
      <c r="G311" s="695"/>
      <c r="H311" s="695"/>
    </row>
    <row r="312" spans="1:8">
      <c r="B312" s="689"/>
      <c r="C312" s="698" t="s">
        <v>1687</v>
      </c>
      <c r="D312" s="697" t="s">
        <v>209</v>
      </c>
      <c r="E312" s="696">
        <v>350</v>
      </c>
      <c r="F312" s="694"/>
      <c r="G312" s="695"/>
      <c r="H312" s="694">
        <f>F312*E312</f>
        <v>0</v>
      </c>
    </row>
    <row r="313" spans="1:8">
      <c r="B313" s="699"/>
      <c r="C313" s="673"/>
    </row>
    <row r="314" spans="1:8" ht="140.25">
      <c r="A314" s="661">
        <v>35</v>
      </c>
      <c r="B314" s="689" t="s">
        <v>2614</v>
      </c>
      <c r="C314" s="698"/>
      <c r="D314" s="697"/>
      <c r="E314" s="696"/>
      <c r="F314" s="695"/>
      <c r="G314" s="695"/>
      <c r="H314" s="695"/>
    </row>
    <row r="315" spans="1:8" ht="25.5">
      <c r="B315" s="689" t="s">
        <v>2405</v>
      </c>
      <c r="C315" s="698"/>
      <c r="D315" s="697"/>
      <c r="E315" s="696"/>
      <c r="F315" s="695"/>
      <c r="G315" s="695"/>
      <c r="H315" s="695"/>
    </row>
    <row r="316" spans="1:8" ht="38.25">
      <c r="B316" s="689" t="s">
        <v>2404</v>
      </c>
      <c r="C316" s="698"/>
      <c r="D316" s="697"/>
      <c r="E316" s="696"/>
      <c r="F316" s="695"/>
      <c r="G316" s="695"/>
      <c r="H316" s="695"/>
    </row>
    <row r="317" spans="1:8" ht="38.25">
      <c r="B317" s="689" t="s">
        <v>2403</v>
      </c>
      <c r="C317" s="698"/>
      <c r="D317" s="697"/>
      <c r="E317" s="696"/>
      <c r="F317" s="695"/>
      <c r="G317" s="695"/>
      <c r="H317" s="695"/>
    </row>
    <row r="318" spans="1:8" ht="25.5">
      <c r="B318" s="689" t="s">
        <v>2402</v>
      </c>
      <c r="C318" s="698"/>
      <c r="D318" s="697"/>
      <c r="E318" s="696"/>
      <c r="F318" s="695"/>
      <c r="G318" s="695"/>
      <c r="H318" s="695"/>
    </row>
    <row r="319" spans="1:8">
      <c r="B319" s="689" t="s">
        <v>2401</v>
      </c>
      <c r="C319" s="698"/>
      <c r="D319" s="697"/>
      <c r="E319" s="696"/>
      <c r="F319" s="695"/>
      <c r="G319" s="695"/>
      <c r="H319" s="695"/>
    </row>
    <row r="320" spans="1:8">
      <c r="B320" s="689"/>
      <c r="C320" s="698" t="s">
        <v>1687</v>
      </c>
      <c r="D320" s="697" t="s">
        <v>209</v>
      </c>
      <c r="E320" s="696">
        <v>680</v>
      </c>
      <c r="F320" s="694"/>
      <c r="G320" s="695"/>
      <c r="H320" s="694">
        <f>F320*E320</f>
        <v>0</v>
      </c>
    </row>
    <row r="321" spans="1:8">
      <c r="B321" s="699"/>
      <c r="C321" s="673"/>
    </row>
    <row r="322" spans="1:8" ht="38.25">
      <c r="A322" s="661">
        <v>36</v>
      </c>
      <c r="B322" s="699" t="s">
        <v>2613</v>
      </c>
      <c r="C322" s="673"/>
    </row>
    <row r="323" spans="1:8" ht="63.75">
      <c r="B323" s="699" t="s">
        <v>2612</v>
      </c>
      <c r="C323" s="673"/>
    </row>
    <row r="324" spans="1:8">
      <c r="B324" s="700" t="s">
        <v>2611</v>
      </c>
      <c r="C324" s="673"/>
    </row>
    <row r="325" spans="1:8">
      <c r="B325" s="699"/>
      <c r="C325" s="673"/>
      <c r="D325" s="697" t="s">
        <v>81</v>
      </c>
      <c r="E325" s="696">
        <v>1</v>
      </c>
      <c r="F325" s="694"/>
      <c r="G325" s="695"/>
      <c r="H325" s="694">
        <f>F325*E325</f>
        <v>0</v>
      </c>
    </row>
    <row r="326" spans="1:8">
      <c r="B326" s="699"/>
      <c r="C326" s="673"/>
    </row>
    <row r="327" spans="1:8" ht="38.25">
      <c r="A327" s="661">
        <v>36</v>
      </c>
      <c r="B327" s="699" t="s">
        <v>2610</v>
      </c>
      <c r="C327" s="673"/>
    </row>
    <row r="328" spans="1:8" ht="25.5">
      <c r="B328" s="699" t="s">
        <v>2609</v>
      </c>
      <c r="C328" s="673"/>
    </row>
    <row r="329" spans="1:8">
      <c r="B329" s="700" t="s">
        <v>2608</v>
      </c>
      <c r="C329" s="673"/>
      <c r="D329" s="697" t="s">
        <v>81</v>
      </c>
      <c r="E329" s="696">
        <v>6</v>
      </c>
      <c r="F329" s="694"/>
      <c r="G329" s="695"/>
      <c r="H329" s="694">
        <f>F329*E329</f>
        <v>0</v>
      </c>
    </row>
    <row r="330" spans="1:8">
      <c r="B330" s="700" t="s">
        <v>2607</v>
      </c>
      <c r="C330" s="673"/>
      <c r="D330" s="697" t="s">
        <v>81</v>
      </c>
      <c r="E330" s="696">
        <v>2</v>
      </c>
      <c r="F330" s="694"/>
      <c r="G330" s="695"/>
      <c r="H330" s="694">
        <f>F330*E330</f>
        <v>0</v>
      </c>
    </row>
    <row r="331" spans="1:8">
      <c r="B331" s="699"/>
      <c r="C331" s="673"/>
    </row>
    <row r="332" spans="1:8" ht="38.25">
      <c r="A332" s="661">
        <v>37</v>
      </c>
      <c r="B332" s="699" t="s">
        <v>2606</v>
      </c>
      <c r="F332" s="659"/>
      <c r="G332" s="659"/>
      <c r="H332" s="662"/>
    </row>
    <row r="333" spans="1:8" ht="38.25">
      <c r="B333" s="699" t="s">
        <v>2605</v>
      </c>
      <c r="F333" s="659"/>
      <c r="G333" s="659"/>
      <c r="H333" s="662"/>
    </row>
    <row r="334" spans="1:8">
      <c r="B334" s="699" t="s">
        <v>2604</v>
      </c>
      <c r="D334" s="658" t="s">
        <v>341</v>
      </c>
      <c r="E334" s="657">
        <v>24</v>
      </c>
      <c r="F334" s="675"/>
      <c r="G334" s="659"/>
      <c r="H334" s="675">
        <f>E334*F334</f>
        <v>0</v>
      </c>
    </row>
    <row r="335" spans="1:8">
      <c r="B335" s="699"/>
      <c r="C335" s="673"/>
    </row>
    <row r="336" spans="1:8" ht="25.5">
      <c r="A336" s="661">
        <v>38</v>
      </c>
      <c r="B336" s="689" t="s">
        <v>2603</v>
      </c>
      <c r="C336" s="737"/>
      <c r="D336" s="736"/>
      <c r="E336" s="738"/>
      <c r="F336" s="734"/>
      <c r="G336" s="734"/>
      <c r="H336" s="734"/>
    </row>
    <row r="337" spans="1:8" ht="25.5">
      <c r="B337" s="689" t="s">
        <v>2602</v>
      </c>
      <c r="C337" s="737"/>
      <c r="D337" s="736"/>
      <c r="E337" s="738"/>
      <c r="F337" s="734"/>
      <c r="G337" s="734"/>
      <c r="H337" s="734"/>
    </row>
    <row r="338" spans="1:8" ht="25.5">
      <c r="B338" s="689" t="s">
        <v>2601</v>
      </c>
      <c r="C338" s="737"/>
      <c r="D338" s="736"/>
      <c r="E338" s="738"/>
      <c r="F338" s="734"/>
      <c r="G338" s="734"/>
      <c r="H338" s="734"/>
    </row>
    <row r="339" spans="1:8" ht="25.5">
      <c r="B339" s="689" t="s">
        <v>2600</v>
      </c>
      <c r="C339" s="737"/>
      <c r="D339" s="736"/>
      <c r="E339" s="738"/>
      <c r="F339" s="734"/>
      <c r="G339" s="734"/>
      <c r="H339" s="734"/>
    </row>
    <row r="340" spans="1:8">
      <c r="B340" s="689" t="s">
        <v>2599</v>
      </c>
      <c r="C340" s="737"/>
      <c r="D340" s="736"/>
      <c r="E340" s="738"/>
      <c r="F340" s="734"/>
      <c r="G340" s="734"/>
      <c r="H340" s="734"/>
    </row>
    <row r="341" spans="1:8">
      <c r="B341" s="689" t="s">
        <v>1871</v>
      </c>
      <c r="C341" s="737"/>
      <c r="D341" s="736"/>
      <c r="E341" s="738"/>
      <c r="F341" s="734"/>
      <c r="G341" s="734"/>
      <c r="H341" s="734"/>
    </row>
    <row r="342" spans="1:8">
      <c r="B342" s="689" t="s">
        <v>2598</v>
      </c>
      <c r="C342" s="737"/>
      <c r="D342" s="736" t="s">
        <v>263</v>
      </c>
      <c r="E342" s="735">
        <v>2</v>
      </c>
      <c r="F342" s="733"/>
      <c r="G342" s="734"/>
      <c r="H342" s="733">
        <f>F342*E342</f>
        <v>0</v>
      </c>
    </row>
    <row r="343" spans="1:8">
      <c r="B343" s="689" t="s">
        <v>2597</v>
      </c>
      <c r="C343" s="737"/>
      <c r="D343" s="736" t="s">
        <v>263</v>
      </c>
      <c r="E343" s="735">
        <v>2</v>
      </c>
      <c r="F343" s="733"/>
      <c r="G343" s="734"/>
      <c r="H343" s="733">
        <f>F343*E343</f>
        <v>0</v>
      </c>
    </row>
    <row r="344" spans="1:8">
      <c r="B344" s="699"/>
      <c r="C344" s="673"/>
    </row>
    <row r="345" spans="1:8" ht="25.5">
      <c r="A345" s="661">
        <v>39</v>
      </c>
      <c r="B345" s="699" t="s">
        <v>2596</v>
      </c>
      <c r="C345" s="673"/>
    </row>
    <row r="346" spans="1:8">
      <c r="B346" s="700"/>
      <c r="C346" s="673"/>
      <c r="D346" s="658" t="s">
        <v>81</v>
      </c>
      <c r="E346" s="657">
        <v>1</v>
      </c>
      <c r="F346" s="675"/>
      <c r="H346" s="675">
        <f>F346*E346</f>
        <v>0</v>
      </c>
    </row>
    <row r="347" spans="1:8">
      <c r="B347" s="700"/>
      <c r="C347" s="673"/>
    </row>
    <row r="348" spans="1:8">
      <c r="A348" s="661">
        <v>40</v>
      </c>
      <c r="B348" s="699" t="s">
        <v>2595</v>
      </c>
      <c r="C348" s="673"/>
    </row>
    <row r="349" spans="1:8">
      <c r="B349" s="699" t="s">
        <v>2592</v>
      </c>
      <c r="C349" s="673"/>
    </row>
    <row r="350" spans="1:8">
      <c r="B350" s="700"/>
      <c r="C350" s="673"/>
      <c r="D350" s="658" t="s">
        <v>81</v>
      </c>
      <c r="E350" s="657">
        <v>1</v>
      </c>
      <c r="F350" s="675"/>
      <c r="H350" s="675">
        <f>F350*E350</f>
        <v>0</v>
      </c>
    </row>
    <row r="351" spans="1:8">
      <c r="B351" s="700"/>
      <c r="C351" s="673"/>
    </row>
    <row r="352" spans="1:8" ht="25.5">
      <c r="A352" s="661">
        <v>41</v>
      </c>
      <c r="B352" s="699" t="s">
        <v>2594</v>
      </c>
    </row>
    <row r="353" spans="1:8">
      <c r="B353" s="699"/>
      <c r="D353" s="658" t="s">
        <v>81</v>
      </c>
      <c r="E353" s="657">
        <v>1</v>
      </c>
      <c r="F353" s="675"/>
      <c r="G353" s="659"/>
      <c r="H353" s="675">
        <v>0</v>
      </c>
    </row>
    <row r="354" spans="1:8">
      <c r="B354" s="700"/>
      <c r="C354" s="673"/>
    </row>
    <row r="355" spans="1:8" ht="38.25">
      <c r="A355" s="661">
        <v>42</v>
      </c>
      <c r="B355" s="699" t="s">
        <v>2593</v>
      </c>
      <c r="C355" s="673"/>
    </row>
    <row r="356" spans="1:8">
      <c r="B356" s="699" t="s">
        <v>2592</v>
      </c>
      <c r="C356" s="673"/>
    </row>
    <row r="357" spans="1:8">
      <c r="B357" s="700"/>
      <c r="C357" s="673"/>
      <c r="D357" s="658" t="s">
        <v>81</v>
      </c>
      <c r="E357" s="657">
        <v>1</v>
      </c>
      <c r="F357" s="675"/>
      <c r="H357" s="675">
        <f>F357*E357</f>
        <v>0</v>
      </c>
    </row>
    <row r="358" spans="1:8">
      <c r="B358" s="699"/>
      <c r="C358" s="673"/>
    </row>
    <row r="359" spans="1:8">
      <c r="B359" s="699"/>
      <c r="C359" s="673"/>
    </row>
    <row r="360" spans="1:8" ht="15.75" thickBot="1">
      <c r="B360" s="731" t="s">
        <v>2591</v>
      </c>
      <c r="E360" s="669"/>
      <c r="F360" s="677"/>
      <c r="H360" s="668">
        <f>(SUM(H24:H359))</f>
        <v>0</v>
      </c>
    </row>
    <row r="361" spans="1:8">
      <c r="B361" s="699"/>
      <c r="E361" s="669"/>
      <c r="F361" s="677"/>
      <c r="H361" s="676"/>
    </row>
    <row r="362" spans="1:8">
      <c r="B362" s="701"/>
      <c r="E362" s="669"/>
      <c r="F362" s="677"/>
      <c r="H362" s="676"/>
    </row>
    <row r="363" spans="1:8" ht="15">
      <c r="B363" s="731" t="s">
        <v>1724</v>
      </c>
      <c r="C363" s="673"/>
    </row>
    <row r="364" spans="1:8">
      <c r="B364" s="699"/>
      <c r="C364" s="673"/>
    </row>
    <row r="365" spans="1:8" ht="38.25">
      <c r="A365" s="661">
        <v>1</v>
      </c>
      <c r="B365" s="699" t="s">
        <v>2340</v>
      </c>
      <c r="C365" s="655"/>
      <c r="D365" s="655"/>
      <c r="E365" s="655"/>
      <c r="F365" s="655"/>
      <c r="G365" s="655"/>
      <c r="H365" s="655"/>
    </row>
    <row r="366" spans="1:8">
      <c r="B366" s="699"/>
      <c r="C366" s="655"/>
      <c r="D366" s="658" t="s">
        <v>341</v>
      </c>
      <c r="E366" s="657">
        <v>8</v>
      </c>
      <c r="F366" s="675"/>
      <c r="H366" s="675">
        <f>F366*E366</f>
        <v>0</v>
      </c>
    </row>
    <row r="367" spans="1:8">
      <c r="B367" s="699"/>
      <c r="C367" s="673"/>
    </row>
    <row r="368" spans="1:8" ht="63.75">
      <c r="A368" s="661">
        <v>2</v>
      </c>
      <c r="B368" s="699" t="s">
        <v>2339</v>
      </c>
      <c r="C368" s="673"/>
    </row>
    <row r="369" spans="1:8">
      <c r="B369" s="700"/>
      <c r="C369" s="673"/>
      <c r="D369" s="658" t="s">
        <v>1170</v>
      </c>
      <c r="E369" s="657">
        <v>1</v>
      </c>
      <c r="H369" s="671">
        <f>E369/100*(H360)</f>
        <v>0</v>
      </c>
    </row>
    <row r="370" spans="1:8">
      <c r="B370" s="699"/>
      <c r="C370" s="673"/>
    </row>
    <row r="371" spans="1:8" ht="63.75">
      <c r="A371" s="661">
        <v>3</v>
      </c>
      <c r="B371" s="732" t="s">
        <v>2338</v>
      </c>
    </row>
    <row r="372" spans="1:8">
      <c r="B372" s="699"/>
      <c r="D372" s="658" t="s">
        <v>1170</v>
      </c>
      <c r="E372" s="657">
        <v>1</v>
      </c>
      <c r="H372" s="671">
        <f>E372/100*(H360)</f>
        <v>0</v>
      </c>
    </row>
    <row r="373" spans="1:8">
      <c r="B373" s="699"/>
    </row>
    <row r="374" spans="1:8">
      <c r="B374" s="699"/>
    </row>
    <row r="375" spans="1:8" ht="15.75" thickBot="1">
      <c r="B375" s="731" t="s">
        <v>2337</v>
      </c>
      <c r="E375" s="669"/>
      <c r="H375" s="668">
        <f>SUM(H363:H374)</f>
        <v>0</v>
      </c>
    </row>
    <row r="381" spans="1:8" s="656" customFormat="1" ht="15">
      <c r="A381" s="664"/>
      <c r="B381" s="731"/>
      <c r="C381" s="666"/>
      <c r="D381" s="665"/>
      <c r="E381" s="657"/>
    </row>
    <row r="382" spans="1:8" s="656" customFormat="1" ht="15">
      <c r="A382" s="664"/>
      <c r="B382" s="731"/>
      <c r="C382" s="666"/>
      <c r="D382" s="665"/>
      <c r="E382" s="657"/>
    </row>
    <row r="383" spans="1:8" s="656" customFormat="1" ht="15">
      <c r="A383" s="664"/>
      <c r="B383" s="731"/>
      <c r="C383" s="666"/>
      <c r="D383" s="665"/>
      <c r="E383" s="657"/>
    </row>
    <row r="384" spans="1:8" s="656" customFormat="1" ht="15">
      <c r="A384" s="664"/>
      <c r="B384" s="731"/>
      <c r="C384" s="666"/>
      <c r="D384" s="665"/>
      <c r="E384" s="657"/>
    </row>
    <row r="385" spans="1:7" s="656" customFormat="1" ht="15">
      <c r="A385" s="664"/>
      <c r="B385" s="731"/>
      <c r="C385" s="666"/>
      <c r="D385" s="665"/>
      <c r="E385" s="657"/>
    </row>
    <row r="386" spans="1:7" s="656" customFormat="1" ht="15">
      <c r="A386" s="664"/>
      <c r="B386" s="731"/>
      <c r="C386" s="666"/>
      <c r="D386" s="665"/>
      <c r="E386" s="657"/>
    </row>
    <row r="387" spans="1:7" s="656" customFormat="1" ht="15">
      <c r="A387" s="664"/>
      <c r="B387" s="730"/>
      <c r="C387" s="659"/>
      <c r="D387" s="659"/>
      <c r="E387" s="659"/>
      <c r="F387" s="662"/>
      <c r="G387" s="662"/>
    </row>
  </sheetData>
  <mergeCells count="11">
    <mergeCell ref="B2:F2"/>
    <mergeCell ref="B4:H4"/>
    <mergeCell ref="B5:H5"/>
    <mergeCell ref="B6:H6"/>
    <mergeCell ref="B31:F31"/>
    <mergeCell ref="B3:H3"/>
    <mergeCell ref="B78:F78"/>
    <mergeCell ref="B9:H9"/>
    <mergeCell ref="B26:F26"/>
    <mergeCell ref="B27:F27"/>
    <mergeCell ref="B18:F18"/>
  </mergeCells>
  <pageMargins left="0.90551181102362199" right="0.51181102362204722" top="0.74803149606299213" bottom="0.74803149606299213" header="0.31496062992125984" footer="0.31496062992125984"/>
  <pageSetup paperSize="9" scale="92" orientation="portrait" r:id="rId1"/>
  <headerFooter>
    <oddHeader>&amp;L&amp;"Calibri,Krepko"&amp;9DU Polzela, 4-Načrt s področja strojništva, 6683-PZI&amp;R&amp;"Calibri,Krepko"&amp;9&amp;A</oddHeader>
    <oddFooter>&amp;R&amp;"Calibri,Običajno"&amp;P/&amp;N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BFA2-5A00-4307-8D29-4F6A2C362AEA}">
  <sheetPr transitionEvaluation="1">
    <tabColor rgb="FF00B0F0"/>
  </sheetPr>
  <dimension ref="A2:I1006"/>
  <sheetViews>
    <sheetView defaultGridColor="0" view="pageBreakPreview" colorId="8" zoomScale="90" zoomScaleNormal="100" zoomScaleSheetLayoutView="90" zoomScalePageLayoutView="70" workbookViewId="0">
      <selection activeCell="F988" sqref="F988:F996"/>
    </sheetView>
  </sheetViews>
  <sheetFormatPr defaultColWidth="11" defaultRowHeight="14.25"/>
  <cols>
    <col min="1" max="1" width="3.5703125" style="774" customWidth="1"/>
    <col min="2" max="2" width="46.42578125" style="773" customWidth="1"/>
    <col min="3" max="3" width="8.7109375" style="772" customWidth="1"/>
    <col min="4" max="4" width="5.85546875" style="771" customWidth="1"/>
    <col min="5" max="5" width="5.85546875" style="769" customWidth="1"/>
    <col min="6" max="6" width="9.85546875" style="770" customWidth="1"/>
    <col min="7" max="7" width="1.42578125" style="769" customWidth="1"/>
    <col min="8" max="8" width="12.140625" style="768" customWidth="1"/>
    <col min="9" max="9" width="16.7109375" style="767" customWidth="1"/>
    <col min="10" max="16384" width="11" style="767"/>
  </cols>
  <sheetData>
    <row r="2" spans="1:8" ht="22.5" customHeight="1">
      <c r="A2" s="936"/>
      <c r="B2" s="1316" t="s">
        <v>1667</v>
      </c>
      <c r="C2" s="1317"/>
      <c r="D2" s="1317"/>
      <c r="E2" s="1317"/>
      <c r="F2" s="1317"/>
      <c r="G2" s="1317"/>
      <c r="H2" s="1317"/>
    </row>
    <row r="3" spans="1:8" ht="30" customHeight="1">
      <c r="A3" s="936"/>
      <c r="B3" s="1313" t="s">
        <v>1781</v>
      </c>
      <c r="C3" s="1318"/>
      <c r="D3" s="1318"/>
      <c r="E3" s="1318"/>
      <c r="F3" s="1318"/>
      <c r="G3" s="1318"/>
      <c r="H3" s="1318"/>
    </row>
    <row r="4" spans="1:8" ht="15">
      <c r="A4" s="936"/>
      <c r="B4" s="1313" t="s">
        <v>1710</v>
      </c>
      <c r="C4" s="1318"/>
      <c r="D4" s="1318"/>
      <c r="E4" s="1318"/>
      <c r="F4" s="1318"/>
      <c r="G4" s="1318"/>
      <c r="H4" s="1318"/>
    </row>
    <row r="5" spans="1:8" ht="32.25" customHeight="1">
      <c r="A5" s="936"/>
      <c r="B5" s="1313" t="s">
        <v>3339</v>
      </c>
      <c r="C5" s="1318"/>
      <c r="D5" s="1318"/>
      <c r="E5" s="1318"/>
      <c r="F5" s="1318"/>
      <c r="G5" s="1318"/>
      <c r="H5" s="1318"/>
    </row>
    <row r="6" spans="1:8" ht="42.75" customHeight="1">
      <c r="A6" s="936"/>
      <c r="B6" s="1313" t="s">
        <v>3338</v>
      </c>
      <c r="C6" s="1314"/>
      <c r="D6" s="1314"/>
      <c r="E6" s="1314"/>
      <c r="F6" s="1314"/>
      <c r="G6" s="1314"/>
      <c r="H6" s="1314"/>
    </row>
    <row r="9" spans="1:8" ht="20.25" customHeight="1">
      <c r="A9" s="936"/>
      <c r="B9" s="1319" t="s">
        <v>1708</v>
      </c>
      <c r="C9" s="1320"/>
      <c r="D9" s="1320"/>
      <c r="E9" s="1320"/>
      <c r="F9" s="1320"/>
      <c r="G9" s="1320"/>
      <c r="H9" s="1320"/>
    </row>
    <row r="10" spans="1:8">
      <c r="B10" s="890"/>
      <c r="C10" s="767"/>
      <c r="D10" s="934"/>
      <c r="E10" s="932"/>
      <c r="F10" s="933"/>
      <c r="G10" s="932"/>
      <c r="H10" s="931"/>
    </row>
    <row r="11" spans="1:8">
      <c r="B11" s="890"/>
      <c r="C11" s="767"/>
      <c r="D11" s="934"/>
      <c r="E11" s="932"/>
      <c r="F11" s="933"/>
      <c r="G11" s="932"/>
      <c r="H11" s="931"/>
    </row>
    <row r="12" spans="1:8" ht="15">
      <c r="A12" s="936"/>
      <c r="B12" s="782" t="s">
        <v>3336</v>
      </c>
      <c r="C12" s="937"/>
      <c r="D12" s="937"/>
      <c r="E12" s="937"/>
      <c r="F12" s="937"/>
      <c r="G12" s="937"/>
      <c r="H12" s="938">
        <f>H348</f>
        <v>0</v>
      </c>
    </row>
    <row r="13" spans="1:8" ht="15">
      <c r="A13" s="936"/>
      <c r="B13" s="782" t="s">
        <v>3185</v>
      </c>
      <c r="C13" s="937"/>
      <c r="D13" s="937"/>
      <c r="E13" s="937"/>
      <c r="F13" s="937"/>
      <c r="G13" s="937"/>
      <c r="H13" s="938">
        <f>H982</f>
        <v>0</v>
      </c>
    </row>
    <row r="14" spans="1:8" ht="15">
      <c r="A14" s="936"/>
      <c r="B14" s="782" t="s">
        <v>2828</v>
      </c>
      <c r="C14" s="937"/>
      <c r="D14" s="937"/>
      <c r="E14" s="937"/>
      <c r="F14" s="937"/>
      <c r="G14" s="937"/>
      <c r="H14" s="938">
        <f>H1004</f>
        <v>0</v>
      </c>
    </row>
    <row r="15" spans="1:8" ht="15">
      <c r="A15" s="936"/>
      <c r="B15" s="782"/>
      <c r="C15" s="937"/>
      <c r="D15" s="937"/>
      <c r="E15" s="937"/>
      <c r="F15" s="937"/>
      <c r="G15" s="937"/>
      <c r="H15" s="860"/>
    </row>
    <row r="16" spans="1:8" ht="15.75" thickBot="1">
      <c r="A16" s="936"/>
      <c r="B16" s="890" t="s">
        <v>3417</v>
      </c>
      <c r="C16" s="767"/>
      <c r="D16" s="934"/>
      <c r="E16" s="932"/>
      <c r="F16" s="931"/>
      <c r="G16" s="931"/>
      <c r="H16" s="935">
        <f>SUM(H12:H14)</f>
        <v>0</v>
      </c>
    </row>
    <row r="17" spans="1:8">
      <c r="B17" s="890"/>
      <c r="C17" s="767"/>
      <c r="D17" s="934"/>
      <c r="E17" s="932"/>
      <c r="F17" s="933"/>
      <c r="G17" s="932"/>
      <c r="H17" s="931"/>
    </row>
    <row r="20" spans="1:8" ht="15" thickBot="1"/>
    <row r="21" spans="1:8" ht="15" thickBot="1">
      <c r="A21" s="930" t="s">
        <v>1050</v>
      </c>
      <c r="B21" s="929" t="s">
        <v>1051</v>
      </c>
      <c r="C21" s="928" t="s">
        <v>1052</v>
      </c>
      <c r="D21" s="927" t="s">
        <v>1053</v>
      </c>
      <c r="E21" s="926" t="s">
        <v>1054</v>
      </c>
      <c r="F21" s="925" t="s">
        <v>1055</v>
      </c>
      <c r="G21" s="924"/>
      <c r="H21" s="923" t="s">
        <v>1056</v>
      </c>
    </row>
    <row r="23" spans="1:8" ht="16.5">
      <c r="B23" s="922" t="s">
        <v>3337</v>
      </c>
    </row>
    <row r="25" spans="1:8">
      <c r="B25" s="1319" t="s">
        <v>3336</v>
      </c>
      <c r="C25" s="1318"/>
      <c r="D25" s="1318"/>
      <c r="E25" s="1318"/>
      <c r="F25" s="852"/>
      <c r="G25" s="852"/>
      <c r="H25" s="852"/>
    </row>
    <row r="26" spans="1:8" ht="30" customHeight="1">
      <c r="B26" s="1313" t="s">
        <v>3335</v>
      </c>
      <c r="C26" s="1314"/>
      <c r="D26" s="1314"/>
      <c r="E26" s="1314"/>
      <c r="F26" s="1314"/>
      <c r="G26" s="1314"/>
      <c r="H26" s="1314"/>
    </row>
    <row r="27" spans="1:8" ht="57" customHeight="1">
      <c r="B27" s="1313" t="s">
        <v>3334</v>
      </c>
      <c r="C27" s="1314"/>
      <c r="D27" s="1314"/>
      <c r="E27" s="1314"/>
      <c r="F27" s="1314"/>
      <c r="G27" s="1314"/>
      <c r="H27" s="1314"/>
    </row>
    <row r="28" spans="1:8" ht="33" customHeight="1">
      <c r="B28" s="1313" t="s">
        <v>3333</v>
      </c>
      <c r="C28" s="1314"/>
      <c r="D28" s="1314"/>
      <c r="E28" s="1314"/>
      <c r="F28" s="1314"/>
      <c r="G28" s="1314"/>
      <c r="H28" s="1314"/>
    </row>
    <row r="29" spans="1:8" ht="43.5" customHeight="1">
      <c r="B29" s="1313" t="s">
        <v>3332</v>
      </c>
      <c r="C29" s="1314"/>
      <c r="D29" s="1314"/>
      <c r="E29" s="1314"/>
      <c r="F29" s="1314"/>
      <c r="G29" s="1314"/>
      <c r="H29" s="1314"/>
    </row>
    <row r="30" spans="1:8">
      <c r="C30" s="831"/>
    </row>
    <row r="31" spans="1:8" ht="25.5">
      <c r="A31" s="774">
        <v>1</v>
      </c>
      <c r="B31" s="773" t="s">
        <v>3331</v>
      </c>
      <c r="C31" s="831"/>
    </row>
    <row r="32" spans="1:8" ht="25.5">
      <c r="B32" s="773" t="s">
        <v>3327</v>
      </c>
      <c r="C32" s="831"/>
    </row>
    <row r="33" spans="1:8" ht="25.5">
      <c r="B33" s="773" t="s">
        <v>3326</v>
      </c>
      <c r="C33" s="831"/>
    </row>
    <row r="34" spans="1:8" ht="63.75">
      <c r="B34" s="773" t="s">
        <v>3329</v>
      </c>
      <c r="C34" s="831"/>
    </row>
    <row r="35" spans="1:8" ht="114.75">
      <c r="B35" s="773" t="s">
        <v>3313</v>
      </c>
      <c r="C35" s="831"/>
    </row>
    <row r="36" spans="1:8" ht="25.5">
      <c r="B36" s="773" t="s">
        <v>3325</v>
      </c>
      <c r="C36" s="831"/>
    </row>
    <row r="37" spans="1:8" ht="25.5">
      <c r="B37" s="773" t="s">
        <v>3193</v>
      </c>
      <c r="C37" s="831"/>
    </row>
    <row r="38" spans="1:8" ht="38.25">
      <c r="B38" s="773" t="s">
        <v>3308</v>
      </c>
      <c r="C38" s="831"/>
    </row>
    <row r="39" spans="1:8" ht="15">
      <c r="B39" s="779" t="s">
        <v>3278</v>
      </c>
      <c r="C39" s="831"/>
      <c r="D39" s="777" t="s">
        <v>263</v>
      </c>
      <c r="E39" s="809">
        <v>3</v>
      </c>
      <c r="F39" s="805"/>
      <c r="G39" s="806"/>
      <c r="H39" s="805">
        <f>E39*F39</f>
        <v>0</v>
      </c>
    </row>
    <row r="40" spans="1:8">
      <c r="C40" s="831"/>
    </row>
    <row r="41" spans="1:8" ht="38.25">
      <c r="A41" s="774">
        <v>2</v>
      </c>
      <c r="B41" s="773" t="s">
        <v>3330</v>
      </c>
      <c r="C41" s="831"/>
    </row>
    <row r="42" spans="1:8" ht="25.5">
      <c r="B42" s="773" t="s">
        <v>3327</v>
      </c>
      <c r="C42" s="831"/>
    </row>
    <row r="43" spans="1:8" ht="25.5">
      <c r="B43" s="773" t="s">
        <v>3326</v>
      </c>
      <c r="C43" s="831"/>
    </row>
    <row r="44" spans="1:8" ht="63.75">
      <c r="B44" s="773" t="s">
        <v>3329</v>
      </c>
      <c r="C44" s="831"/>
    </row>
    <row r="45" spans="1:8" ht="114.75">
      <c r="B45" s="773" t="s">
        <v>3313</v>
      </c>
      <c r="C45" s="831"/>
    </row>
    <row r="46" spans="1:8" ht="25.5">
      <c r="B46" s="773" t="s">
        <v>3325</v>
      </c>
      <c r="C46" s="831"/>
    </row>
    <row r="47" spans="1:8" ht="25.5">
      <c r="B47" s="773" t="s">
        <v>3193</v>
      </c>
      <c r="C47" s="831"/>
    </row>
    <row r="48" spans="1:8" ht="38.25">
      <c r="B48" s="773" t="s">
        <v>3308</v>
      </c>
      <c r="C48" s="831"/>
    </row>
    <row r="49" spans="1:8" ht="15">
      <c r="B49" s="779" t="s">
        <v>3278</v>
      </c>
      <c r="C49" s="831"/>
      <c r="D49" s="777" t="s">
        <v>263</v>
      </c>
      <c r="E49" s="809">
        <v>8</v>
      </c>
      <c r="F49" s="805"/>
      <c r="G49" s="806"/>
      <c r="H49" s="805">
        <f>E49*F49</f>
        <v>0</v>
      </c>
    </row>
    <row r="50" spans="1:8">
      <c r="C50" s="831"/>
    </row>
    <row r="51" spans="1:8" ht="25.5">
      <c r="A51" s="774">
        <v>3</v>
      </c>
      <c r="B51" s="773" t="s">
        <v>3328</v>
      </c>
      <c r="C51" s="831"/>
    </row>
    <row r="52" spans="1:8" ht="25.5">
      <c r="B52" s="773" t="s">
        <v>3327</v>
      </c>
      <c r="C52" s="831"/>
    </row>
    <row r="53" spans="1:8" ht="25.5">
      <c r="B53" s="773" t="s">
        <v>3326</v>
      </c>
      <c r="C53" s="831"/>
    </row>
    <row r="54" spans="1:8" ht="105" customHeight="1">
      <c r="B54" s="773" t="s">
        <v>3320</v>
      </c>
      <c r="C54" s="831"/>
    </row>
    <row r="55" spans="1:8" ht="114.75">
      <c r="B55" s="773" t="s">
        <v>3313</v>
      </c>
      <c r="C55" s="831"/>
    </row>
    <row r="56" spans="1:8" ht="25.5">
      <c r="B56" s="773" t="s">
        <v>3325</v>
      </c>
      <c r="C56" s="831"/>
    </row>
    <row r="57" spans="1:8" ht="25.5">
      <c r="B57" s="773" t="s">
        <v>3193</v>
      </c>
      <c r="C57" s="831"/>
    </row>
    <row r="58" spans="1:8" ht="38.25">
      <c r="B58" s="773" t="s">
        <v>3308</v>
      </c>
      <c r="C58" s="831"/>
    </row>
    <row r="59" spans="1:8" ht="25.5">
      <c r="B59" s="779" t="s">
        <v>3324</v>
      </c>
      <c r="C59" s="831"/>
      <c r="D59" s="777" t="s">
        <v>263</v>
      </c>
      <c r="E59" s="809">
        <v>39</v>
      </c>
      <c r="F59" s="805"/>
      <c r="G59" s="806"/>
      <c r="H59" s="805">
        <f>E59*F59</f>
        <v>0</v>
      </c>
    </row>
    <row r="60" spans="1:8">
      <c r="C60" s="831"/>
    </row>
    <row r="61" spans="1:8" ht="38.25">
      <c r="A61" s="774">
        <v>4</v>
      </c>
      <c r="B61" s="773" t="s">
        <v>3323</v>
      </c>
      <c r="C61" s="831"/>
    </row>
    <row r="62" spans="1:8" ht="25.5">
      <c r="B62" s="773" t="s">
        <v>3322</v>
      </c>
      <c r="C62" s="831"/>
    </row>
    <row r="63" spans="1:8" ht="25.5">
      <c r="B63" s="773" t="s">
        <v>3321</v>
      </c>
      <c r="C63" s="831"/>
    </row>
    <row r="64" spans="1:8" ht="105" customHeight="1">
      <c r="B64" s="773" t="s">
        <v>3320</v>
      </c>
      <c r="C64" s="831"/>
    </row>
    <row r="65" spans="1:8" ht="114.75">
      <c r="B65" s="773" t="s">
        <v>3313</v>
      </c>
      <c r="C65" s="831"/>
    </row>
    <row r="66" spans="1:8" ht="25.5">
      <c r="B66" s="773" t="s">
        <v>3319</v>
      </c>
      <c r="C66" s="831"/>
    </row>
    <row r="67" spans="1:8" ht="25.5">
      <c r="B67" s="773" t="s">
        <v>3193</v>
      </c>
      <c r="C67" s="831"/>
    </row>
    <row r="68" spans="1:8" ht="38.25">
      <c r="B68" s="773" t="s">
        <v>3318</v>
      </c>
      <c r="C68" s="831"/>
    </row>
    <row r="69" spans="1:8" ht="15">
      <c r="B69" s="779" t="s">
        <v>3278</v>
      </c>
      <c r="C69" s="831"/>
      <c r="D69" s="777" t="s">
        <v>263</v>
      </c>
      <c r="E69" s="809">
        <v>5</v>
      </c>
      <c r="F69" s="805"/>
      <c r="G69" s="806"/>
      <c r="H69" s="805">
        <f>E69*F69</f>
        <v>0</v>
      </c>
    </row>
    <row r="70" spans="1:8">
      <c r="C70" s="831"/>
    </row>
    <row r="71" spans="1:8" ht="25.5">
      <c r="A71" s="774">
        <v>5</v>
      </c>
      <c r="B71" s="773" t="s">
        <v>3317</v>
      </c>
      <c r="C71" s="831"/>
    </row>
    <row r="72" spans="1:8" ht="25.5">
      <c r="B72" s="773" t="s">
        <v>3316</v>
      </c>
      <c r="C72" s="831"/>
    </row>
    <row r="73" spans="1:8" ht="25.5">
      <c r="B73" s="921" t="s">
        <v>3315</v>
      </c>
      <c r="C73" s="831"/>
    </row>
    <row r="74" spans="1:8" ht="76.5">
      <c r="B74" s="773" t="s">
        <v>3314</v>
      </c>
      <c r="C74" s="831"/>
    </row>
    <row r="75" spans="1:8" ht="114.75">
      <c r="B75" s="773" t="s">
        <v>3313</v>
      </c>
      <c r="C75" s="831"/>
    </row>
    <row r="76" spans="1:8" ht="25.5">
      <c r="B76" s="921" t="s">
        <v>3312</v>
      </c>
      <c r="C76" s="831"/>
    </row>
    <row r="77" spans="1:8" ht="38.25">
      <c r="B77" s="921" t="s">
        <v>3311</v>
      </c>
      <c r="C77" s="831"/>
    </row>
    <row r="78" spans="1:8" ht="38.25">
      <c r="B78" s="921" t="s">
        <v>3310</v>
      </c>
      <c r="C78" s="831"/>
    </row>
    <row r="79" spans="1:8" ht="25.5">
      <c r="B79" s="921" t="s">
        <v>3255</v>
      </c>
      <c r="C79" s="831"/>
    </row>
    <row r="80" spans="1:8" ht="25.5">
      <c r="B80" s="773" t="s">
        <v>3309</v>
      </c>
      <c r="C80" s="831"/>
    </row>
    <row r="81" spans="1:8" ht="25.5">
      <c r="B81" s="773" t="s">
        <v>3193</v>
      </c>
      <c r="C81" s="831"/>
    </row>
    <row r="82" spans="1:8" ht="38.25">
      <c r="B82" s="773" t="s">
        <v>3308</v>
      </c>
      <c r="C82" s="831"/>
    </row>
    <row r="83" spans="1:8" ht="15">
      <c r="B83" s="779" t="s">
        <v>3278</v>
      </c>
      <c r="C83" s="831"/>
      <c r="D83" s="777" t="s">
        <v>263</v>
      </c>
      <c r="E83" s="809">
        <v>5</v>
      </c>
      <c r="F83" s="805"/>
      <c r="G83" s="806"/>
      <c r="H83" s="805">
        <f>E83*F83</f>
        <v>0</v>
      </c>
    </row>
    <row r="84" spans="1:8">
      <c r="C84" s="831"/>
    </row>
    <row r="85" spans="1:8">
      <c r="A85" s="774">
        <v>6</v>
      </c>
      <c r="B85" s="773" t="s">
        <v>3307</v>
      </c>
      <c r="C85" s="831"/>
    </row>
    <row r="86" spans="1:8" ht="25.5">
      <c r="B86" s="773" t="s">
        <v>3306</v>
      </c>
      <c r="C86" s="831"/>
    </row>
    <row r="87" spans="1:8" ht="76.5">
      <c r="B87" s="773" t="s">
        <v>3305</v>
      </c>
      <c r="C87" s="831"/>
    </row>
    <row r="88" spans="1:8" ht="89.25">
      <c r="B88" s="773" t="s">
        <v>3304</v>
      </c>
      <c r="C88" s="831"/>
    </row>
    <row r="89" spans="1:8" ht="25.5">
      <c r="B89" s="773" t="s">
        <v>3303</v>
      </c>
      <c r="C89" s="831"/>
    </row>
    <row r="90" spans="1:8">
      <c r="B90" s="773" t="s">
        <v>3302</v>
      </c>
      <c r="C90" s="831"/>
    </row>
    <row r="91" spans="1:8">
      <c r="B91" s="773" t="s">
        <v>3301</v>
      </c>
      <c r="C91" s="831"/>
    </row>
    <row r="92" spans="1:8" ht="30" customHeight="1">
      <c r="B92" s="773" t="s">
        <v>3300</v>
      </c>
      <c r="C92" s="831"/>
    </row>
    <row r="93" spans="1:8" ht="25.5">
      <c r="B93" s="773" t="s">
        <v>3299</v>
      </c>
      <c r="C93" s="831"/>
    </row>
    <row r="94" spans="1:8" ht="25.5">
      <c r="B94" s="773" t="s">
        <v>3298</v>
      </c>
      <c r="C94" s="831"/>
    </row>
    <row r="95" spans="1:8" ht="25.5">
      <c r="B95" s="773" t="s">
        <v>3193</v>
      </c>
      <c r="C95" s="831"/>
    </row>
    <row r="96" spans="1:8" ht="51">
      <c r="B96" s="773" t="s">
        <v>3297</v>
      </c>
      <c r="C96" s="831"/>
    </row>
    <row r="97" spans="1:8" ht="15">
      <c r="B97" s="779" t="s">
        <v>3278</v>
      </c>
      <c r="C97" s="831"/>
      <c r="D97" s="777" t="s">
        <v>263</v>
      </c>
      <c r="E97" s="809">
        <v>4</v>
      </c>
      <c r="F97" s="805"/>
      <c r="G97" s="806"/>
      <c r="H97" s="805">
        <f>E97*F97</f>
        <v>0</v>
      </c>
    </row>
    <row r="98" spans="1:8">
      <c r="C98" s="831"/>
    </row>
    <row r="99" spans="1:8" ht="25.5">
      <c r="A99" s="774">
        <v>7</v>
      </c>
      <c r="B99" s="773" t="s">
        <v>3296</v>
      </c>
      <c r="C99" s="778"/>
      <c r="D99" s="777"/>
      <c r="E99" s="809"/>
      <c r="F99" s="811"/>
      <c r="G99" s="811"/>
      <c r="H99" s="860"/>
    </row>
    <row r="100" spans="1:8" ht="25.5">
      <c r="B100" s="773" t="s">
        <v>3294</v>
      </c>
      <c r="C100" s="778"/>
      <c r="D100" s="777"/>
      <c r="E100" s="809"/>
      <c r="F100" s="811"/>
      <c r="G100" s="811"/>
      <c r="H100" s="860"/>
    </row>
    <row r="101" spans="1:8" ht="68.25" customHeight="1">
      <c r="B101" s="773" t="s">
        <v>3284</v>
      </c>
      <c r="C101" s="778"/>
      <c r="D101" s="777"/>
      <c r="E101" s="809"/>
      <c r="F101" s="811"/>
      <c r="G101" s="811"/>
      <c r="H101" s="860"/>
    </row>
    <row r="102" spans="1:8" ht="76.5">
      <c r="B102" s="828" t="s">
        <v>3283</v>
      </c>
      <c r="C102" s="778"/>
      <c r="D102" s="777"/>
      <c r="E102" s="809"/>
      <c r="F102" s="811"/>
      <c r="G102" s="811"/>
      <c r="H102" s="860"/>
    </row>
    <row r="103" spans="1:8" ht="25.5">
      <c r="B103" s="773" t="s">
        <v>3291</v>
      </c>
      <c r="C103" s="778"/>
      <c r="D103" s="777"/>
      <c r="E103" s="809"/>
      <c r="F103" s="811"/>
      <c r="G103" s="811"/>
      <c r="H103" s="860"/>
    </row>
    <row r="104" spans="1:8" ht="25.5">
      <c r="B104" s="773" t="s">
        <v>3246</v>
      </c>
      <c r="C104" s="778"/>
      <c r="D104" s="777"/>
      <c r="E104" s="809"/>
      <c r="F104" s="811"/>
      <c r="G104" s="811"/>
      <c r="H104" s="860"/>
    </row>
    <row r="105" spans="1:8" ht="25.5">
      <c r="B105" s="773" t="s">
        <v>3245</v>
      </c>
      <c r="C105" s="778"/>
      <c r="D105" s="777"/>
      <c r="E105" s="809"/>
      <c r="F105" s="811"/>
      <c r="G105" s="811"/>
      <c r="H105" s="860"/>
    </row>
    <row r="106" spans="1:8">
      <c r="B106" s="773" t="s">
        <v>3289</v>
      </c>
      <c r="C106" s="778"/>
      <c r="D106" s="777"/>
      <c r="E106" s="809"/>
      <c r="F106" s="811"/>
      <c r="G106" s="811"/>
      <c r="H106" s="860"/>
    </row>
    <row r="107" spans="1:8" ht="25.5">
      <c r="B107" s="773" t="s">
        <v>3193</v>
      </c>
      <c r="C107" s="778"/>
      <c r="D107" s="777"/>
      <c r="E107" s="809"/>
      <c r="F107" s="811"/>
      <c r="G107" s="811"/>
      <c r="H107" s="860"/>
    </row>
    <row r="108" spans="1:8" ht="38.25">
      <c r="B108" s="773" t="s">
        <v>3288</v>
      </c>
      <c r="C108" s="778"/>
      <c r="D108" s="767"/>
      <c r="E108" s="767"/>
      <c r="F108" s="767"/>
      <c r="G108" s="767"/>
      <c r="H108" s="767"/>
    </row>
    <row r="109" spans="1:8" ht="15">
      <c r="B109" s="779" t="s">
        <v>3278</v>
      </c>
      <c r="C109" s="831"/>
      <c r="D109" s="777" t="s">
        <v>263</v>
      </c>
      <c r="E109" s="809">
        <v>4</v>
      </c>
      <c r="F109" s="805"/>
      <c r="G109" s="806"/>
      <c r="H109" s="805">
        <f>E109*F109</f>
        <v>0</v>
      </c>
    </row>
    <row r="110" spans="1:8" ht="15">
      <c r="B110" s="779"/>
      <c r="C110" s="831"/>
      <c r="D110" s="777"/>
      <c r="E110" s="809"/>
      <c r="F110" s="786"/>
      <c r="G110" s="806"/>
      <c r="H110" s="786"/>
    </row>
    <row r="111" spans="1:8" ht="38.25">
      <c r="A111" s="774">
        <v>8</v>
      </c>
      <c r="B111" s="773" t="s">
        <v>3295</v>
      </c>
      <c r="C111" s="778"/>
      <c r="D111" s="777"/>
      <c r="E111" s="809"/>
      <c r="F111" s="811"/>
      <c r="G111" s="811"/>
      <c r="H111" s="860"/>
    </row>
    <row r="112" spans="1:8" ht="25.5">
      <c r="B112" s="773" t="s">
        <v>3294</v>
      </c>
      <c r="C112" s="778"/>
      <c r="D112" s="777"/>
      <c r="E112" s="809"/>
      <c r="F112" s="811"/>
      <c r="G112" s="811"/>
      <c r="H112" s="860"/>
    </row>
    <row r="113" spans="1:8" ht="51">
      <c r="B113" s="773" t="s">
        <v>3293</v>
      </c>
      <c r="C113" s="778"/>
      <c r="D113" s="777"/>
      <c r="E113" s="809"/>
      <c r="F113" s="811"/>
      <c r="G113" s="811"/>
      <c r="H113" s="860"/>
    </row>
    <row r="114" spans="1:8" ht="76.5">
      <c r="B114" s="828" t="s">
        <v>3283</v>
      </c>
      <c r="C114" s="778"/>
      <c r="D114" s="777"/>
      <c r="E114" s="809"/>
      <c r="F114" s="811"/>
      <c r="G114" s="811"/>
      <c r="H114" s="860"/>
    </row>
    <row r="115" spans="1:8" ht="25.5">
      <c r="B115" s="773" t="s">
        <v>3291</v>
      </c>
      <c r="C115" s="778"/>
      <c r="D115" s="777"/>
      <c r="E115" s="809"/>
      <c r="F115" s="811"/>
      <c r="G115" s="811"/>
      <c r="H115" s="860"/>
    </row>
    <row r="116" spans="1:8" ht="25.5">
      <c r="B116" s="773" t="s">
        <v>3246</v>
      </c>
      <c r="C116" s="778"/>
      <c r="D116" s="777"/>
      <c r="E116" s="809"/>
      <c r="F116" s="811"/>
      <c r="G116" s="811"/>
      <c r="H116" s="860"/>
    </row>
    <row r="117" spans="1:8" ht="25.5">
      <c r="B117" s="773" t="s">
        <v>3245</v>
      </c>
      <c r="C117" s="778"/>
      <c r="D117" s="777"/>
      <c r="E117" s="809"/>
      <c r="F117" s="811"/>
      <c r="G117" s="811"/>
      <c r="H117" s="860"/>
    </row>
    <row r="118" spans="1:8">
      <c r="B118" s="773" t="s">
        <v>3289</v>
      </c>
      <c r="C118" s="778"/>
      <c r="D118" s="777"/>
      <c r="E118" s="809"/>
      <c r="F118" s="811"/>
      <c r="G118" s="811"/>
      <c r="H118" s="860"/>
    </row>
    <row r="119" spans="1:8" ht="25.5">
      <c r="B119" s="773" t="s">
        <v>3193</v>
      </c>
      <c r="C119" s="778"/>
      <c r="D119" s="777"/>
      <c r="E119" s="809"/>
      <c r="F119" s="811"/>
      <c r="G119" s="811"/>
      <c r="H119" s="860"/>
    </row>
    <row r="120" spans="1:8" ht="38.25">
      <c r="B120" s="773" t="s">
        <v>3288</v>
      </c>
      <c r="C120" s="778"/>
      <c r="D120" s="767"/>
      <c r="E120" s="767"/>
      <c r="F120" s="767"/>
      <c r="G120" s="767"/>
      <c r="H120" s="767"/>
    </row>
    <row r="121" spans="1:8" ht="15">
      <c r="B121" s="779" t="s">
        <v>3278</v>
      </c>
      <c r="C121" s="831"/>
      <c r="D121" s="777" t="s">
        <v>263</v>
      </c>
      <c r="E121" s="809">
        <v>10</v>
      </c>
      <c r="F121" s="805"/>
      <c r="G121" s="806"/>
      <c r="H121" s="805">
        <f>E121*F121</f>
        <v>0</v>
      </c>
    </row>
    <row r="122" spans="1:8" ht="15">
      <c r="B122" s="779"/>
      <c r="C122" s="831"/>
      <c r="D122" s="777"/>
      <c r="E122" s="809"/>
      <c r="F122" s="786"/>
      <c r="G122" s="806"/>
      <c r="H122" s="786"/>
    </row>
    <row r="123" spans="1:8" ht="25.5">
      <c r="A123" s="774">
        <v>9</v>
      </c>
      <c r="B123" s="773" t="s">
        <v>3292</v>
      </c>
      <c r="C123" s="778"/>
      <c r="D123" s="777"/>
      <c r="E123" s="809"/>
      <c r="F123" s="811"/>
      <c r="G123" s="811"/>
      <c r="H123" s="860"/>
    </row>
    <row r="124" spans="1:8" ht="25.5">
      <c r="B124" s="773" t="s">
        <v>3286</v>
      </c>
      <c r="C124" s="778"/>
      <c r="D124" s="777"/>
      <c r="E124" s="809"/>
      <c r="F124" s="811"/>
      <c r="G124" s="811"/>
      <c r="H124" s="860"/>
    </row>
    <row r="125" spans="1:8" ht="51">
      <c r="B125" s="773" t="s">
        <v>3284</v>
      </c>
      <c r="C125" s="778"/>
      <c r="D125" s="777"/>
      <c r="E125" s="809"/>
      <c r="F125" s="811"/>
      <c r="G125" s="811"/>
      <c r="H125" s="860"/>
    </row>
    <row r="126" spans="1:8" ht="76.5">
      <c r="B126" s="828" t="s">
        <v>3283</v>
      </c>
      <c r="C126" s="778"/>
      <c r="D126" s="777"/>
      <c r="E126" s="809"/>
      <c r="F126" s="811"/>
      <c r="G126" s="811"/>
      <c r="H126" s="860"/>
    </row>
    <row r="127" spans="1:8" ht="25.5">
      <c r="B127" s="773" t="s">
        <v>3291</v>
      </c>
      <c r="C127" s="778"/>
      <c r="D127" s="777"/>
      <c r="E127" s="809"/>
      <c r="F127" s="811"/>
      <c r="G127" s="811"/>
      <c r="H127" s="860"/>
    </row>
    <row r="128" spans="1:8">
      <c r="B128" s="773" t="s">
        <v>3290</v>
      </c>
      <c r="C128" s="778"/>
      <c r="D128" s="777"/>
      <c r="E128" s="809"/>
      <c r="F128" s="811"/>
      <c r="G128" s="811"/>
      <c r="H128" s="860"/>
    </row>
    <row r="129" spans="1:8" ht="25.5">
      <c r="B129" s="773" t="s">
        <v>3245</v>
      </c>
      <c r="C129" s="778"/>
      <c r="D129" s="777"/>
      <c r="E129" s="809"/>
      <c r="F129" s="811"/>
      <c r="G129" s="811"/>
      <c r="H129" s="860"/>
    </row>
    <row r="130" spans="1:8">
      <c r="B130" s="773" t="s">
        <v>3289</v>
      </c>
      <c r="C130" s="778"/>
      <c r="D130" s="777"/>
      <c r="E130" s="809"/>
      <c r="F130" s="811"/>
      <c r="G130" s="811"/>
      <c r="H130" s="860"/>
    </row>
    <row r="131" spans="1:8" ht="25.5">
      <c r="B131" s="773" t="s">
        <v>3193</v>
      </c>
      <c r="C131" s="778"/>
      <c r="D131" s="777"/>
      <c r="E131" s="809"/>
      <c r="F131" s="811"/>
      <c r="G131" s="811"/>
      <c r="H131" s="860"/>
    </row>
    <row r="132" spans="1:8" ht="38.25">
      <c r="B132" s="773" t="s">
        <v>3288</v>
      </c>
      <c r="C132" s="778"/>
      <c r="D132" s="767"/>
      <c r="E132" s="767"/>
      <c r="F132" s="767"/>
      <c r="G132" s="767"/>
      <c r="H132" s="767"/>
    </row>
    <row r="133" spans="1:8" ht="15">
      <c r="B133" s="779" t="s">
        <v>3278</v>
      </c>
      <c r="C133" s="831"/>
      <c r="D133" s="777" t="s">
        <v>263</v>
      </c>
      <c r="E133" s="809">
        <v>39</v>
      </c>
      <c r="F133" s="805"/>
      <c r="G133" s="806"/>
      <c r="H133" s="805">
        <f>E133*F133</f>
        <v>0</v>
      </c>
    </row>
    <row r="134" spans="1:8" ht="15">
      <c r="B134" s="779"/>
      <c r="C134" s="831"/>
      <c r="D134" s="777"/>
      <c r="E134" s="809"/>
      <c r="F134" s="786"/>
      <c r="G134" s="806"/>
      <c r="H134" s="786"/>
    </row>
    <row r="135" spans="1:8" ht="38.25">
      <c r="A135" s="774">
        <v>10</v>
      </c>
      <c r="B135" s="773" t="s">
        <v>3287</v>
      </c>
      <c r="C135" s="778"/>
      <c r="D135" s="777"/>
      <c r="E135" s="809"/>
      <c r="F135" s="811"/>
      <c r="G135" s="811"/>
      <c r="H135" s="860"/>
    </row>
    <row r="136" spans="1:8" ht="25.5">
      <c r="B136" s="773" t="s">
        <v>3286</v>
      </c>
      <c r="C136" s="778"/>
      <c r="D136" s="777"/>
      <c r="E136" s="809"/>
      <c r="F136" s="811"/>
      <c r="G136" s="811"/>
      <c r="H136" s="860"/>
    </row>
    <row r="137" spans="1:8" ht="38.25">
      <c r="B137" s="773" t="s">
        <v>3285</v>
      </c>
      <c r="C137" s="778"/>
      <c r="D137" s="777"/>
      <c r="E137" s="809"/>
      <c r="F137" s="811"/>
      <c r="G137" s="811"/>
      <c r="H137" s="860"/>
    </row>
    <row r="138" spans="1:8" ht="64.5" customHeight="1">
      <c r="B138" s="773" t="s">
        <v>3284</v>
      </c>
      <c r="C138" s="778"/>
      <c r="D138" s="777"/>
      <c r="E138" s="809"/>
      <c r="F138" s="811"/>
      <c r="G138" s="811"/>
      <c r="H138" s="860"/>
    </row>
    <row r="139" spans="1:8" ht="79.5" customHeight="1">
      <c r="B139" s="828" t="s">
        <v>3283</v>
      </c>
      <c r="C139" s="778"/>
      <c r="D139" s="777"/>
      <c r="E139" s="809"/>
      <c r="F139" s="811"/>
      <c r="G139" s="811"/>
      <c r="H139" s="860"/>
    </row>
    <row r="140" spans="1:8" ht="38.25">
      <c r="B140" s="773" t="s">
        <v>3282</v>
      </c>
      <c r="C140" s="778"/>
      <c r="D140" s="777"/>
      <c r="E140" s="809"/>
      <c r="F140" s="811"/>
      <c r="G140" s="811"/>
      <c r="H140" s="860"/>
    </row>
    <row r="141" spans="1:8" ht="25.5">
      <c r="B141" s="773" t="s">
        <v>3246</v>
      </c>
      <c r="C141" s="778"/>
      <c r="D141" s="777"/>
      <c r="E141" s="809"/>
      <c r="F141" s="811"/>
      <c r="G141" s="811"/>
      <c r="H141" s="860"/>
    </row>
    <row r="142" spans="1:8" ht="25.5">
      <c r="B142" s="773" t="s">
        <v>3281</v>
      </c>
      <c r="C142" s="778"/>
      <c r="D142" s="777"/>
      <c r="E142" s="809"/>
      <c r="F142" s="811"/>
      <c r="G142" s="811"/>
      <c r="H142" s="860"/>
    </row>
    <row r="143" spans="1:8">
      <c r="B143" s="773" t="s">
        <v>3280</v>
      </c>
      <c r="C143" s="778"/>
      <c r="D143" s="777"/>
      <c r="E143" s="809"/>
      <c r="F143" s="811"/>
      <c r="G143" s="811"/>
      <c r="H143" s="860"/>
    </row>
    <row r="144" spans="1:8" ht="25.5">
      <c r="B144" s="773" t="s">
        <v>3193</v>
      </c>
      <c r="C144" s="778"/>
      <c r="D144" s="777"/>
      <c r="E144" s="809"/>
      <c r="F144" s="811"/>
      <c r="G144" s="811"/>
      <c r="H144" s="860"/>
    </row>
    <row r="145" spans="1:8" ht="61.5" customHeight="1">
      <c r="B145" s="773" t="s">
        <v>3279</v>
      </c>
      <c r="C145" s="778"/>
      <c r="D145" s="767"/>
      <c r="E145" s="767"/>
      <c r="F145" s="767"/>
      <c r="G145" s="767"/>
      <c r="H145" s="767"/>
    </row>
    <row r="146" spans="1:8" ht="15">
      <c r="B146" s="779" t="s">
        <v>3278</v>
      </c>
      <c r="C146" s="831"/>
      <c r="D146" s="777" t="s">
        <v>263</v>
      </c>
      <c r="E146" s="809">
        <v>5</v>
      </c>
      <c r="F146" s="805"/>
      <c r="G146" s="806"/>
      <c r="H146" s="805">
        <f>E146*F146</f>
        <v>0</v>
      </c>
    </row>
    <row r="147" spans="1:8" ht="15">
      <c r="C147" s="831"/>
      <c r="D147" s="777"/>
      <c r="E147" s="809"/>
      <c r="F147" s="786"/>
      <c r="G147" s="806"/>
      <c r="H147" s="786"/>
    </row>
    <row r="148" spans="1:8" ht="15">
      <c r="A148" s="774">
        <v>11</v>
      </c>
      <c r="B148" s="773" t="s">
        <v>3277</v>
      </c>
      <c r="C148" s="831"/>
      <c r="D148" s="777"/>
      <c r="E148" s="809"/>
      <c r="F148" s="786"/>
      <c r="G148" s="806"/>
      <c r="H148" s="786"/>
    </row>
    <row r="149" spans="1:8" ht="38.25">
      <c r="B149" s="773" t="s">
        <v>3276</v>
      </c>
      <c r="C149" s="831"/>
      <c r="D149" s="777"/>
      <c r="E149" s="809"/>
      <c r="F149" s="786"/>
      <c r="G149" s="806"/>
      <c r="H149" s="786"/>
    </row>
    <row r="150" spans="1:8" ht="15">
      <c r="B150" s="773" t="s">
        <v>3275</v>
      </c>
      <c r="C150" s="831"/>
      <c r="D150" s="777"/>
      <c r="E150" s="809"/>
      <c r="F150" s="786"/>
      <c r="G150" s="806"/>
      <c r="H150" s="786"/>
    </row>
    <row r="151" spans="1:8" ht="15">
      <c r="B151" s="773" t="s">
        <v>3267</v>
      </c>
      <c r="C151" s="831"/>
      <c r="D151" s="777"/>
      <c r="E151" s="809"/>
      <c r="F151" s="786"/>
      <c r="G151" s="806"/>
      <c r="H151" s="786"/>
    </row>
    <row r="152" spans="1:8" ht="51">
      <c r="B152" s="914" t="s">
        <v>3259</v>
      </c>
      <c r="C152" s="831"/>
      <c r="D152" s="777"/>
      <c r="E152" s="809"/>
      <c r="F152" s="786"/>
      <c r="G152" s="806"/>
      <c r="H152" s="786"/>
    </row>
    <row r="153" spans="1:8" ht="15">
      <c r="B153" s="914" t="s">
        <v>3258</v>
      </c>
      <c r="C153" s="831"/>
      <c r="D153" s="777"/>
      <c r="E153" s="809"/>
      <c r="F153" s="786"/>
      <c r="G153" s="806"/>
      <c r="H153" s="786"/>
    </row>
    <row r="154" spans="1:8" ht="25.5">
      <c r="B154" s="914" t="s">
        <v>3274</v>
      </c>
      <c r="C154" s="831"/>
      <c r="D154" s="777"/>
      <c r="E154" s="809"/>
      <c r="F154" s="786"/>
      <c r="G154" s="806"/>
      <c r="H154" s="786"/>
    </row>
    <row r="155" spans="1:8" ht="25.5">
      <c r="B155" s="914" t="s">
        <v>3256</v>
      </c>
      <c r="C155" s="831"/>
      <c r="D155" s="777"/>
      <c r="E155" s="809"/>
      <c r="F155" s="786"/>
      <c r="G155" s="806"/>
      <c r="H155" s="786"/>
    </row>
    <row r="156" spans="1:8" ht="51">
      <c r="B156" s="828" t="s">
        <v>3254</v>
      </c>
      <c r="C156" s="831"/>
      <c r="D156" s="777"/>
      <c r="E156" s="809"/>
      <c r="F156" s="786"/>
      <c r="G156" s="806"/>
      <c r="H156" s="786"/>
    </row>
    <row r="157" spans="1:8" ht="43.5" customHeight="1">
      <c r="B157" s="919" t="s">
        <v>3265</v>
      </c>
      <c r="C157" s="831"/>
      <c r="D157" s="777"/>
      <c r="E157" s="809"/>
      <c r="F157" s="786"/>
      <c r="G157" s="806"/>
      <c r="H157" s="786"/>
    </row>
    <row r="158" spans="1:8" ht="15">
      <c r="B158" s="773" t="s">
        <v>3273</v>
      </c>
      <c r="C158" s="831"/>
      <c r="D158" s="777"/>
      <c r="E158" s="809"/>
      <c r="F158" s="786"/>
      <c r="G158" s="806"/>
      <c r="H158" s="786"/>
    </row>
    <row r="159" spans="1:8" ht="25.5">
      <c r="B159" s="773" t="s">
        <v>3193</v>
      </c>
      <c r="C159" s="831"/>
      <c r="D159" s="777"/>
      <c r="E159" s="809"/>
      <c r="F159" s="786"/>
      <c r="G159" s="806"/>
      <c r="H159" s="786"/>
    </row>
    <row r="160" spans="1:8" ht="51">
      <c r="B160" s="744" t="s">
        <v>3272</v>
      </c>
      <c r="C160" s="831"/>
      <c r="D160" s="777"/>
      <c r="E160" s="809"/>
      <c r="F160" s="786"/>
      <c r="G160" s="806"/>
      <c r="H160" s="786"/>
    </row>
    <row r="161" spans="1:8" ht="38.25">
      <c r="B161" s="773" t="s">
        <v>3271</v>
      </c>
      <c r="C161" s="831"/>
      <c r="D161" s="777"/>
      <c r="E161" s="809"/>
      <c r="F161" s="786"/>
      <c r="G161" s="806"/>
      <c r="H161" s="786"/>
    </row>
    <row r="162" spans="1:8" ht="15">
      <c r="B162" s="744"/>
      <c r="C162" s="831"/>
      <c r="D162" s="777" t="s">
        <v>263</v>
      </c>
      <c r="E162" s="809">
        <v>3</v>
      </c>
      <c r="F162" s="805"/>
      <c r="G162" s="806"/>
      <c r="H162" s="805">
        <f>E162*F162</f>
        <v>0</v>
      </c>
    </row>
    <row r="163" spans="1:8" ht="15">
      <c r="B163" s="779"/>
      <c r="C163" s="831"/>
      <c r="D163" s="777"/>
      <c r="E163" s="809"/>
      <c r="F163" s="786"/>
      <c r="G163" s="806"/>
      <c r="H163" s="786"/>
    </row>
    <row r="164" spans="1:8" ht="25.5">
      <c r="A164" s="774">
        <v>12</v>
      </c>
      <c r="B164" s="920" t="s">
        <v>3270</v>
      </c>
      <c r="C164" s="831"/>
      <c r="D164" s="777"/>
      <c r="E164" s="809"/>
      <c r="F164" s="786"/>
      <c r="G164" s="806"/>
      <c r="H164" s="786"/>
    </row>
    <row r="165" spans="1:8" ht="51">
      <c r="B165" s="919" t="s">
        <v>3269</v>
      </c>
      <c r="C165" s="831"/>
      <c r="D165" s="777"/>
      <c r="E165" s="809"/>
      <c r="F165" s="786"/>
      <c r="G165" s="806"/>
      <c r="H165" s="786"/>
    </row>
    <row r="166" spans="1:8" ht="25.5">
      <c r="B166" s="919" t="s">
        <v>3268</v>
      </c>
      <c r="C166" s="831"/>
      <c r="D166" s="777"/>
      <c r="E166" s="809"/>
      <c r="F166" s="786"/>
      <c r="G166" s="806"/>
      <c r="H166" s="786"/>
    </row>
    <row r="167" spans="1:8" ht="15">
      <c r="B167" s="674" t="s">
        <v>3267</v>
      </c>
      <c r="C167" s="831"/>
      <c r="D167" s="777"/>
      <c r="E167" s="809"/>
      <c r="F167" s="786"/>
      <c r="G167" s="806"/>
      <c r="H167" s="786"/>
    </row>
    <row r="168" spans="1:8" ht="51">
      <c r="B168" s="914" t="s">
        <v>3259</v>
      </c>
      <c r="C168" s="831"/>
      <c r="D168" s="777"/>
      <c r="E168" s="809"/>
      <c r="F168" s="786"/>
      <c r="G168" s="806"/>
      <c r="H168" s="786"/>
    </row>
    <row r="169" spans="1:8" ht="15">
      <c r="B169" s="914" t="s">
        <v>3258</v>
      </c>
      <c r="C169" s="831"/>
      <c r="D169" s="777"/>
      <c r="E169" s="809"/>
      <c r="F169" s="786"/>
      <c r="G169" s="806"/>
      <c r="H169" s="786"/>
    </row>
    <row r="170" spans="1:8" ht="25.5">
      <c r="B170" s="914" t="s">
        <v>3256</v>
      </c>
      <c r="C170" s="831"/>
      <c r="D170" s="777"/>
      <c r="E170" s="809"/>
      <c r="F170" s="786"/>
      <c r="G170" s="806"/>
      <c r="H170" s="786"/>
    </row>
    <row r="171" spans="1:8" ht="51">
      <c r="B171" s="828" t="s">
        <v>3254</v>
      </c>
      <c r="C171" s="831"/>
      <c r="D171" s="777"/>
      <c r="E171" s="809"/>
      <c r="F171" s="786"/>
      <c r="G171" s="806"/>
      <c r="H171" s="786"/>
    </row>
    <row r="172" spans="1:8" ht="63.75">
      <c r="B172" s="828" t="s">
        <v>3266</v>
      </c>
      <c r="C172" s="831"/>
      <c r="D172" s="777"/>
      <c r="E172" s="809"/>
      <c r="F172" s="786"/>
      <c r="G172" s="806"/>
      <c r="H172" s="786"/>
    </row>
    <row r="173" spans="1:8" ht="25.5">
      <c r="B173" s="919" t="s">
        <v>3265</v>
      </c>
      <c r="C173" s="831"/>
      <c r="D173" s="777"/>
      <c r="E173" s="809"/>
      <c r="F173" s="786"/>
      <c r="G173" s="806"/>
      <c r="H173" s="786"/>
    </row>
    <row r="174" spans="1:8" ht="15">
      <c r="B174" s="773" t="s">
        <v>3264</v>
      </c>
      <c r="C174" s="831"/>
      <c r="D174" s="777"/>
      <c r="E174" s="809"/>
      <c r="F174" s="786"/>
      <c r="G174" s="806"/>
      <c r="H174" s="786"/>
    </row>
    <row r="175" spans="1:8" ht="15">
      <c r="B175" s="773" t="s">
        <v>3263</v>
      </c>
      <c r="C175" s="831"/>
      <c r="D175" s="777"/>
      <c r="E175" s="809"/>
      <c r="F175" s="786"/>
      <c r="G175" s="806"/>
      <c r="H175" s="786"/>
    </row>
    <row r="176" spans="1:8" ht="25.5">
      <c r="B176" s="773" t="s">
        <v>3193</v>
      </c>
      <c r="C176" s="831"/>
      <c r="D176" s="777"/>
      <c r="E176" s="809"/>
      <c r="F176" s="786"/>
      <c r="G176" s="806"/>
      <c r="H176" s="786"/>
    </row>
    <row r="177" spans="1:8" ht="38.25">
      <c r="B177" s="773" t="s">
        <v>3262</v>
      </c>
      <c r="C177" s="831"/>
      <c r="D177" s="777"/>
      <c r="E177" s="809"/>
      <c r="F177" s="786"/>
      <c r="G177" s="806"/>
      <c r="H177" s="786"/>
    </row>
    <row r="178" spans="1:8" ht="15">
      <c r="B178" s="779" t="s">
        <v>3261</v>
      </c>
      <c r="C178" s="831"/>
      <c r="D178" s="777" t="s">
        <v>263</v>
      </c>
      <c r="E178" s="809">
        <v>42</v>
      </c>
      <c r="F178" s="805"/>
      <c r="G178" s="806"/>
      <c r="H178" s="805">
        <f>E178*F178</f>
        <v>0</v>
      </c>
    </row>
    <row r="179" spans="1:8" ht="15">
      <c r="B179" s="779"/>
      <c r="C179" s="831"/>
      <c r="D179" s="777"/>
      <c r="E179" s="809"/>
      <c r="F179" s="786"/>
      <c r="G179" s="806"/>
      <c r="H179" s="786"/>
    </row>
    <row r="180" spans="1:8" ht="25.5">
      <c r="A180" s="774">
        <v>13</v>
      </c>
      <c r="B180" s="919" t="s">
        <v>3260</v>
      </c>
      <c r="C180" s="831"/>
      <c r="D180" s="777"/>
      <c r="E180" s="809"/>
      <c r="F180" s="786"/>
      <c r="G180" s="806"/>
      <c r="H180" s="786"/>
    </row>
    <row r="181" spans="1:8" ht="51">
      <c r="B181" s="914" t="s">
        <v>3259</v>
      </c>
      <c r="C181" s="831"/>
      <c r="D181" s="777"/>
      <c r="E181" s="809"/>
      <c r="F181" s="786"/>
      <c r="G181" s="806"/>
      <c r="H181" s="786"/>
    </row>
    <row r="182" spans="1:8" ht="15">
      <c r="B182" s="914" t="s">
        <v>3258</v>
      </c>
      <c r="C182" s="831"/>
      <c r="D182" s="777"/>
      <c r="E182" s="809"/>
      <c r="F182" s="786"/>
      <c r="G182" s="806"/>
      <c r="H182" s="786"/>
    </row>
    <row r="183" spans="1:8" ht="15">
      <c r="B183" s="744" t="s">
        <v>3257</v>
      </c>
      <c r="C183" s="831"/>
      <c r="D183" s="777"/>
      <c r="E183" s="809"/>
      <c r="F183" s="786"/>
      <c r="G183" s="806"/>
      <c r="H183" s="786"/>
    </row>
    <row r="184" spans="1:8" ht="25.5">
      <c r="B184" s="745" t="s">
        <v>3256</v>
      </c>
      <c r="C184" s="831"/>
      <c r="D184" s="777"/>
      <c r="E184" s="809"/>
      <c r="F184" s="786"/>
      <c r="G184" s="806"/>
      <c r="H184" s="786"/>
    </row>
    <row r="185" spans="1:8" ht="25.5">
      <c r="B185" s="919" t="s">
        <v>3255</v>
      </c>
      <c r="C185" s="831"/>
      <c r="D185" s="777"/>
      <c r="E185" s="809"/>
      <c r="F185" s="786"/>
      <c r="G185" s="806"/>
      <c r="H185" s="786"/>
    </row>
    <row r="186" spans="1:8" ht="51">
      <c r="B186" s="828" t="s">
        <v>3254</v>
      </c>
      <c r="C186" s="831"/>
      <c r="D186" s="777"/>
      <c r="E186" s="809"/>
      <c r="F186" s="786"/>
      <c r="G186" s="806"/>
      <c r="H186" s="786"/>
    </row>
    <row r="187" spans="1:8" ht="89.25">
      <c r="B187" s="914" t="s">
        <v>3253</v>
      </c>
      <c r="C187" s="831"/>
      <c r="D187" s="777"/>
      <c r="E187" s="809"/>
      <c r="F187" s="786"/>
      <c r="G187" s="806"/>
      <c r="H187" s="786"/>
    </row>
    <row r="188" spans="1:8" ht="25.5">
      <c r="B188" s="773" t="s">
        <v>3193</v>
      </c>
      <c r="C188" s="831"/>
      <c r="D188" s="777"/>
      <c r="E188" s="809"/>
      <c r="F188" s="786"/>
      <c r="G188" s="806"/>
      <c r="H188" s="786"/>
    </row>
    <row r="189" spans="1:8" ht="51">
      <c r="B189" s="744" t="s">
        <v>3252</v>
      </c>
      <c r="C189" s="831"/>
      <c r="D189" s="777"/>
      <c r="E189" s="809"/>
      <c r="F189" s="786"/>
      <c r="G189" s="806"/>
      <c r="H189" s="786"/>
    </row>
    <row r="190" spans="1:8" ht="25.5">
      <c r="B190" s="704" t="s">
        <v>3251</v>
      </c>
      <c r="C190" s="831"/>
      <c r="D190" s="777"/>
      <c r="E190" s="809"/>
      <c r="F190" s="786"/>
      <c r="G190" s="806"/>
      <c r="H190" s="786"/>
    </row>
    <row r="191" spans="1:8" ht="15">
      <c r="B191" s="779"/>
      <c r="C191" s="831"/>
      <c r="D191" s="777" t="s">
        <v>263</v>
      </c>
      <c r="E191" s="809">
        <v>3</v>
      </c>
      <c r="F191" s="805"/>
      <c r="G191" s="806"/>
      <c r="H191" s="805">
        <f>E191*F191</f>
        <v>0</v>
      </c>
    </row>
    <row r="192" spans="1:8" ht="15">
      <c r="B192" s="779"/>
      <c r="C192" s="831"/>
      <c r="D192" s="777"/>
      <c r="E192" s="809"/>
      <c r="F192" s="786"/>
      <c r="G192" s="806"/>
      <c r="H192" s="786"/>
    </row>
    <row r="193" spans="1:8" ht="25.5">
      <c r="A193" s="774">
        <v>14</v>
      </c>
      <c r="B193" s="773" t="s">
        <v>3250</v>
      </c>
      <c r="C193" s="778"/>
      <c r="D193" s="777"/>
      <c r="E193" s="809"/>
      <c r="F193" s="811"/>
      <c r="G193" s="811"/>
      <c r="H193" s="860"/>
    </row>
    <row r="194" spans="1:8" ht="63.75">
      <c r="B194" s="773" t="s">
        <v>3249</v>
      </c>
      <c r="C194" s="778"/>
      <c r="D194" s="777"/>
      <c r="E194" s="809"/>
      <c r="F194" s="811"/>
      <c r="G194" s="811"/>
      <c r="H194" s="860"/>
    </row>
    <row r="195" spans="1:8" ht="51">
      <c r="B195" s="828" t="s">
        <v>3248</v>
      </c>
      <c r="C195" s="778"/>
      <c r="D195" s="777"/>
      <c r="E195" s="809"/>
      <c r="F195" s="811"/>
      <c r="G195" s="811"/>
      <c r="H195" s="860"/>
    </row>
    <row r="196" spans="1:8" ht="25.5">
      <c r="B196" s="773" t="s">
        <v>3247</v>
      </c>
      <c r="C196" s="778"/>
      <c r="D196" s="777"/>
      <c r="E196" s="809"/>
      <c r="F196" s="811"/>
      <c r="G196" s="811"/>
      <c r="H196" s="860"/>
    </row>
    <row r="197" spans="1:8" ht="25.5">
      <c r="B197" s="773" t="s">
        <v>3246</v>
      </c>
      <c r="C197" s="778"/>
      <c r="D197" s="777"/>
      <c r="E197" s="809"/>
      <c r="F197" s="811"/>
      <c r="G197" s="811"/>
      <c r="H197" s="860"/>
    </row>
    <row r="198" spans="1:8" ht="25.5">
      <c r="B198" s="773" t="s">
        <v>3245</v>
      </c>
      <c r="C198" s="778"/>
      <c r="D198" s="777"/>
      <c r="E198" s="809"/>
      <c r="F198" s="811"/>
      <c r="G198" s="811"/>
      <c r="H198" s="860"/>
    </row>
    <row r="199" spans="1:8" ht="25.5">
      <c r="B199" s="773" t="s">
        <v>3193</v>
      </c>
      <c r="C199" s="778"/>
      <c r="D199" s="777"/>
      <c r="E199" s="809"/>
      <c r="F199" s="811"/>
      <c r="G199" s="811"/>
      <c r="H199" s="860"/>
    </row>
    <row r="200" spans="1:8" ht="38.25">
      <c r="B200" s="744" t="s">
        <v>3187</v>
      </c>
      <c r="C200" s="778"/>
      <c r="D200" s="777"/>
      <c r="E200" s="809"/>
      <c r="F200" s="811"/>
      <c r="G200" s="811"/>
      <c r="H200" s="860"/>
    </row>
    <row r="201" spans="1:8" ht="25.5">
      <c r="B201" s="773" t="s">
        <v>3244</v>
      </c>
      <c r="C201" s="778"/>
      <c r="D201" s="777"/>
      <c r="E201" s="809"/>
      <c r="F201" s="811"/>
      <c r="G201" s="811"/>
      <c r="H201" s="860"/>
    </row>
    <row r="202" spans="1:8">
      <c r="B202" s="918" t="s">
        <v>3238</v>
      </c>
      <c r="C202" s="778"/>
      <c r="D202" s="777"/>
      <c r="E202" s="809"/>
      <c r="F202" s="811"/>
      <c r="G202" s="811"/>
      <c r="H202" s="860"/>
    </row>
    <row r="203" spans="1:8" ht="15">
      <c r="C203" s="831"/>
      <c r="D203" s="777" t="s">
        <v>263</v>
      </c>
      <c r="E203" s="809">
        <v>6</v>
      </c>
      <c r="F203" s="805"/>
      <c r="G203" s="806"/>
      <c r="H203" s="805">
        <f>E203*F203</f>
        <v>0</v>
      </c>
    </row>
    <row r="204" spans="1:8">
      <c r="C204" s="831"/>
    </row>
    <row r="205" spans="1:8" ht="25.5">
      <c r="A205" s="774">
        <v>15</v>
      </c>
      <c r="B205" s="773" t="s">
        <v>3243</v>
      </c>
      <c r="C205" s="831"/>
    </row>
    <row r="206" spans="1:8" ht="25.5">
      <c r="B206" s="773" t="s">
        <v>3242</v>
      </c>
      <c r="C206" s="831"/>
    </row>
    <row r="207" spans="1:8" ht="25.5">
      <c r="B207" s="773" t="s">
        <v>3241</v>
      </c>
      <c r="C207" s="831"/>
    </row>
    <row r="208" spans="1:8" ht="38.25">
      <c r="B208" s="773" t="s">
        <v>3240</v>
      </c>
      <c r="C208" s="831"/>
    </row>
    <row r="209" spans="1:8" ht="51">
      <c r="B209" s="773" t="s">
        <v>3239</v>
      </c>
      <c r="C209" s="831"/>
    </row>
    <row r="210" spans="1:8" ht="25.5">
      <c r="B210" s="773" t="s">
        <v>3193</v>
      </c>
      <c r="C210" s="831"/>
    </row>
    <row r="211" spans="1:8" ht="38.25">
      <c r="B211" s="744" t="s">
        <v>3187</v>
      </c>
      <c r="C211" s="831"/>
    </row>
    <row r="212" spans="1:8">
      <c r="B212" s="918" t="s">
        <v>3238</v>
      </c>
      <c r="C212" s="831"/>
    </row>
    <row r="213" spans="1:8" ht="15">
      <c r="B213" s="779"/>
      <c r="C213" s="831"/>
      <c r="D213" s="777" t="s">
        <v>263</v>
      </c>
      <c r="E213" s="809">
        <v>14</v>
      </c>
      <c r="F213" s="805"/>
      <c r="G213" s="806"/>
      <c r="H213" s="805">
        <f>E213*F213</f>
        <v>0</v>
      </c>
    </row>
    <row r="214" spans="1:8">
      <c r="C214" s="831"/>
    </row>
    <row r="215" spans="1:8">
      <c r="A215" s="774">
        <v>16</v>
      </c>
      <c r="B215" s="917" t="s">
        <v>3237</v>
      </c>
      <c r="C215" s="831"/>
    </row>
    <row r="216" spans="1:8">
      <c r="B216" s="916" t="s">
        <v>3236</v>
      </c>
      <c r="C216" s="831"/>
    </row>
    <row r="217" spans="1:8" ht="44.25" customHeight="1">
      <c r="B217" s="916" t="s">
        <v>3235</v>
      </c>
      <c r="C217" s="831"/>
    </row>
    <row r="218" spans="1:8" ht="25.5">
      <c r="B218" s="916" t="s">
        <v>3234</v>
      </c>
      <c r="C218" s="831"/>
    </row>
    <row r="219" spans="1:8">
      <c r="B219" s="915" t="s">
        <v>3233</v>
      </c>
      <c r="C219" s="831"/>
    </row>
    <row r="220" spans="1:8">
      <c r="B220" s="915" t="s">
        <v>3232</v>
      </c>
      <c r="C220" s="831"/>
    </row>
    <row r="221" spans="1:8" ht="15">
      <c r="C221" s="831"/>
      <c r="D221" s="777" t="s">
        <v>263</v>
      </c>
      <c r="E221" s="809">
        <v>1</v>
      </c>
      <c r="F221" s="805"/>
      <c r="G221" s="806"/>
      <c r="H221" s="805">
        <f>E221*F221</f>
        <v>0</v>
      </c>
    </row>
    <row r="222" spans="1:8">
      <c r="C222" s="831"/>
    </row>
    <row r="223" spans="1:8" ht="25.5">
      <c r="A223" s="774">
        <v>17</v>
      </c>
      <c r="B223" s="773" t="s">
        <v>3231</v>
      </c>
      <c r="C223" s="831"/>
      <c r="D223" s="777"/>
      <c r="E223" s="809"/>
      <c r="F223" s="786"/>
      <c r="G223" s="806"/>
      <c r="H223" s="786"/>
    </row>
    <row r="224" spans="1:8" ht="15">
      <c r="C224" s="831" t="s">
        <v>2134</v>
      </c>
      <c r="D224" s="777" t="s">
        <v>263</v>
      </c>
      <c r="E224" s="809">
        <v>1</v>
      </c>
      <c r="F224" s="805"/>
      <c r="G224" s="806"/>
      <c r="H224" s="805">
        <f>E224*F224</f>
        <v>0</v>
      </c>
    </row>
    <row r="225" spans="1:8" ht="15">
      <c r="C225" s="831"/>
      <c r="D225" s="777"/>
      <c r="E225" s="809"/>
      <c r="F225" s="786"/>
      <c r="G225" s="806"/>
      <c r="H225" s="786"/>
    </row>
    <row r="226" spans="1:8" ht="114.75">
      <c r="A226" s="774">
        <v>18</v>
      </c>
      <c r="B226" s="773" t="s">
        <v>3230</v>
      </c>
      <c r="C226" s="831"/>
    </row>
    <row r="227" spans="1:8">
      <c r="B227" s="773" t="s">
        <v>3229</v>
      </c>
      <c r="C227" s="831"/>
    </row>
    <row r="228" spans="1:8">
      <c r="B228" s="773" t="s">
        <v>3228</v>
      </c>
      <c r="C228" s="831"/>
    </row>
    <row r="229" spans="1:8" ht="25.5">
      <c r="B229" s="773" t="s">
        <v>3193</v>
      </c>
      <c r="C229" s="831"/>
    </row>
    <row r="230" spans="1:8" ht="25.5">
      <c r="B230" s="773" t="s">
        <v>3203</v>
      </c>
      <c r="C230" s="831"/>
    </row>
    <row r="231" spans="1:8" ht="15">
      <c r="C231" s="831"/>
      <c r="D231" s="777" t="s">
        <v>263</v>
      </c>
      <c r="E231" s="809">
        <v>44</v>
      </c>
      <c r="F231" s="805"/>
      <c r="G231" s="806"/>
      <c r="H231" s="805">
        <f>E231*F231</f>
        <v>0</v>
      </c>
    </row>
    <row r="232" spans="1:8">
      <c r="C232" s="831"/>
    </row>
    <row r="233" spans="1:8" ht="89.25">
      <c r="A233" s="774">
        <v>19</v>
      </c>
      <c r="B233" s="773" t="s">
        <v>3227</v>
      </c>
      <c r="C233" s="831"/>
    </row>
    <row r="234" spans="1:8" ht="25.5">
      <c r="B234" s="773" t="s">
        <v>3205</v>
      </c>
      <c r="C234" s="831"/>
    </row>
    <row r="235" spans="1:8" ht="25.5">
      <c r="B235" s="773" t="s">
        <v>3225</v>
      </c>
      <c r="C235" s="831"/>
    </row>
    <row r="236" spans="1:8" ht="25.5">
      <c r="B236" s="773" t="s">
        <v>3193</v>
      </c>
      <c r="C236" s="831"/>
    </row>
    <row r="237" spans="1:8" ht="25.5">
      <c r="B237" s="773" t="s">
        <v>3203</v>
      </c>
      <c r="C237" s="831"/>
    </row>
    <row r="238" spans="1:8" ht="15">
      <c r="C238" s="831"/>
      <c r="D238" s="777" t="s">
        <v>263</v>
      </c>
      <c r="E238" s="809">
        <v>4</v>
      </c>
      <c r="F238" s="805"/>
      <c r="G238" s="806"/>
      <c r="H238" s="805">
        <f>E238*F238</f>
        <v>0</v>
      </c>
    </row>
    <row r="239" spans="1:8">
      <c r="C239" s="831"/>
    </row>
    <row r="240" spans="1:8" ht="102">
      <c r="A240" s="774">
        <v>20</v>
      </c>
      <c r="B240" s="773" t="s">
        <v>3226</v>
      </c>
      <c r="C240" s="831"/>
    </row>
    <row r="241" spans="1:8" ht="25.5">
      <c r="B241" s="773" t="s">
        <v>3205</v>
      </c>
      <c r="C241" s="831"/>
    </row>
    <row r="242" spans="1:8" ht="25.5">
      <c r="B242" s="773" t="s">
        <v>3225</v>
      </c>
      <c r="C242" s="831"/>
    </row>
    <row r="243" spans="1:8" ht="63.75">
      <c r="B243" s="773" t="s">
        <v>3224</v>
      </c>
      <c r="C243" s="831"/>
    </row>
    <row r="244" spans="1:8" ht="25.5">
      <c r="B244" s="773" t="s">
        <v>3193</v>
      </c>
      <c r="C244" s="831"/>
    </row>
    <row r="245" spans="1:8" ht="25.5">
      <c r="B245" s="773" t="s">
        <v>3203</v>
      </c>
      <c r="C245" s="831"/>
    </row>
    <row r="246" spans="1:8" ht="15">
      <c r="C246" s="831"/>
      <c r="D246" s="777" t="s">
        <v>263</v>
      </c>
      <c r="E246" s="809">
        <v>40</v>
      </c>
      <c r="F246" s="805"/>
      <c r="G246" s="806"/>
      <c r="H246" s="805">
        <f>E246*F246</f>
        <v>0</v>
      </c>
    </row>
    <row r="247" spans="1:8">
      <c r="C247" s="831"/>
    </row>
    <row r="248" spans="1:8" ht="51">
      <c r="A248" s="774">
        <v>21</v>
      </c>
      <c r="B248" s="773" t="s">
        <v>3223</v>
      </c>
      <c r="C248" s="831"/>
      <c r="D248" s="777"/>
      <c r="E248" s="809"/>
      <c r="F248" s="786"/>
      <c r="G248" s="806"/>
      <c r="H248" s="786"/>
    </row>
    <row r="249" spans="1:8" ht="15">
      <c r="B249" s="773" t="s">
        <v>3210</v>
      </c>
      <c r="C249" s="831"/>
      <c r="D249" s="777"/>
      <c r="E249" s="809"/>
      <c r="F249" s="786"/>
      <c r="G249" s="806"/>
      <c r="H249" s="786"/>
    </row>
    <row r="250" spans="1:8" ht="25.5">
      <c r="B250" s="773" t="s">
        <v>3193</v>
      </c>
      <c r="C250" s="831"/>
      <c r="D250" s="777"/>
      <c r="E250" s="809"/>
      <c r="F250" s="786"/>
      <c r="G250" s="806"/>
      <c r="H250" s="786"/>
    </row>
    <row r="251" spans="1:8" ht="38.25">
      <c r="B251" s="773" t="s">
        <v>3187</v>
      </c>
      <c r="C251" s="831"/>
      <c r="D251" s="777"/>
      <c r="E251" s="809"/>
      <c r="F251" s="786"/>
      <c r="G251" s="806"/>
      <c r="H251" s="786"/>
    </row>
    <row r="252" spans="1:8" ht="15">
      <c r="C252" s="831"/>
      <c r="D252" s="777" t="s">
        <v>263</v>
      </c>
      <c r="E252" s="809">
        <v>16</v>
      </c>
      <c r="F252" s="805"/>
      <c r="G252" s="806"/>
      <c r="H252" s="805">
        <f>E252*F252</f>
        <v>0</v>
      </c>
    </row>
    <row r="253" spans="1:8">
      <c r="C253" s="831"/>
    </row>
    <row r="254" spans="1:8" ht="38.25">
      <c r="A254" s="774">
        <v>22</v>
      </c>
      <c r="B254" s="773" t="s">
        <v>3222</v>
      </c>
      <c r="C254" s="831"/>
      <c r="D254" s="777"/>
      <c r="E254" s="809"/>
      <c r="F254" s="786"/>
      <c r="G254" s="806"/>
      <c r="H254" s="786"/>
    </row>
    <row r="255" spans="1:8" ht="15">
      <c r="B255" s="773" t="s">
        <v>3210</v>
      </c>
      <c r="C255" s="831"/>
      <c r="D255" s="777"/>
      <c r="E255" s="809"/>
      <c r="F255" s="786"/>
      <c r="G255" s="806"/>
      <c r="H255" s="786"/>
    </row>
    <row r="256" spans="1:8" ht="25.5">
      <c r="B256" s="773" t="s">
        <v>3193</v>
      </c>
      <c r="C256" s="831"/>
      <c r="D256" s="777"/>
      <c r="E256" s="809"/>
      <c r="F256" s="786"/>
      <c r="G256" s="806"/>
      <c r="H256" s="786"/>
    </row>
    <row r="257" spans="1:8" ht="38.25">
      <c r="B257" s="773" t="s">
        <v>3187</v>
      </c>
      <c r="C257" s="831"/>
      <c r="D257" s="777"/>
      <c r="E257" s="809"/>
      <c r="F257" s="786"/>
      <c r="G257" s="806"/>
      <c r="H257" s="786"/>
    </row>
    <row r="258" spans="1:8" ht="15">
      <c r="C258" s="831"/>
      <c r="D258" s="777" t="s">
        <v>263</v>
      </c>
      <c r="E258" s="809">
        <v>39</v>
      </c>
      <c r="F258" s="805"/>
      <c r="G258" s="806"/>
      <c r="H258" s="805">
        <f>E258*F258</f>
        <v>0</v>
      </c>
    </row>
    <row r="259" spans="1:8">
      <c r="C259" s="831"/>
    </row>
    <row r="260" spans="1:8" ht="51">
      <c r="A260" s="774">
        <v>23</v>
      </c>
      <c r="B260" s="773" t="s">
        <v>3221</v>
      </c>
      <c r="C260" s="831"/>
      <c r="D260" s="777"/>
      <c r="E260" s="809"/>
      <c r="F260" s="786"/>
      <c r="G260" s="806"/>
      <c r="H260" s="786"/>
    </row>
    <row r="261" spans="1:8" ht="15">
      <c r="B261" s="773" t="s">
        <v>3220</v>
      </c>
      <c r="C261" s="831"/>
      <c r="D261" s="777"/>
      <c r="E261" s="809"/>
      <c r="F261" s="786"/>
      <c r="G261" s="806"/>
      <c r="H261" s="786"/>
    </row>
    <row r="262" spans="1:8" ht="25.5">
      <c r="B262" s="773" t="s">
        <v>3193</v>
      </c>
      <c r="C262" s="831"/>
      <c r="D262" s="777"/>
      <c r="E262" s="809"/>
      <c r="F262" s="786"/>
      <c r="G262" s="806"/>
      <c r="H262" s="786"/>
    </row>
    <row r="263" spans="1:8" ht="38.25">
      <c r="B263" s="773" t="s">
        <v>3187</v>
      </c>
      <c r="C263" s="831"/>
      <c r="D263" s="777"/>
      <c r="E263" s="809"/>
      <c r="F263" s="786"/>
      <c r="G263" s="806"/>
      <c r="H263" s="786"/>
    </row>
    <row r="264" spans="1:8" ht="15">
      <c r="C264" s="831"/>
      <c r="D264" s="777" t="s">
        <v>263</v>
      </c>
      <c r="E264" s="809">
        <v>11</v>
      </c>
      <c r="F264" s="805"/>
      <c r="G264" s="806"/>
      <c r="H264" s="805">
        <f>E264*F264</f>
        <v>0</v>
      </c>
    </row>
    <row r="265" spans="1:8">
      <c r="C265" s="831"/>
    </row>
    <row r="266" spans="1:8" ht="51">
      <c r="A266" s="774">
        <v>24</v>
      </c>
      <c r="B266" s="773" t="s">
        <v>3219</v>
      </c>
      <c r="C266" s="831"/>
      <c r="D266" s="777"/>
      <c r="E266" s="809"/>
      <c r="F266" s="786"/>
      <c r="G266" s="806"/>
      <c r="H266" s="786"/>
    </row>
    <row r="267" spans="1:8" ht="25.5">
      <c r="B267" s="773" t="s">
        <v>3203</v>
      </c>
      <c r="C267" s="831"/>
      <c r="D267" s="777"/>
      <c r="E267" s="809"/>
      <c r="F267" s="786"/>
      <c r="G267" s="806"/>
      <c r="H267" s="786"/>
    </row>
    <row r="268" spans="1:8" ht="25.5">
      <c r="B268" s="773" t="s">
        <v>3193</v>
      </c>
      <c r="C268" s="831"/>
      <c r="D268" s="777"/>
      <c r="E268" s="809"/>
      <c r="F268" s="786"/>
      <c r="G268" s="806"/>
      <c r="H268" s="786"/>
    </row>
    <row r="269" spans="1:8" ht="38.25">
      <c r="B269" s="773" t="s">
        <v>3187</v>
      </c>
      <c r="C269" s="831"/>
      <c r="D269" s="777"/>
      <c r="E269" s="809"/>
      <c r="F269" s="786"/>
      <c r="G269" s="806"/>
      <c r="H269" s="786"/>
    </row>
    <row r="270" spans="1:8" ht="15">
      <c r="C270" s="831"/>
      <c r="D270" s="777" t="s">
        <v>263</v>
      </c>
      <c r="E270" s="809">
        <v>44</v>
      </c>
      <c r="F270" s="805"/>
      <c r="G270" s="806"/>
      <c r="H270" s="805">
        <f>E270*F270</f>
        <v>0</v>
      </c>
    </row>
    <row r="271" spans="1:8" ht="15">
      <c r="C271" s="831"/>
      <c r="D271" s="777"/>
      <c r="E271" s="809"/>
      <c r="F271" s="786"/>
      <c r="G271" s="806"/>
      <c r="H271" s="786"/>
    </row>
    <row r="272" spans="1:8" ht="15">
      <c r="A272" s="774">
        <v>25</v>
      </c>
      <c r="B272" s="773" t="s">
        <v>3218</v>
      </c>
      <c r="C272" s="831"/>
      <c r="D272" s="777"/>
      <c r="E272" s="809"/>
      <c r="F272" s="786"/>
      <c r="G272" s="806"/>
      <c r="H272" s="786"/>
    </row>
    <row r="273" spans="1:8" ht="15">
      <c r="B273" s="773" t="s">
        <v>3217</v>
      </c>
      <c r="C273" s="831"/>
      <c r="D273" s="777"/>
      <c r="E273" s="809"/>
      <c r="F273" s="786"/>
      <c r="G273" s="806"/>
      <c r="H273" s="786"/>
    </row>
    <row r="274" spans="1:8" ht="38.25">
      <c r="B274" s="773" t="s">
        <v>3187</v>
      </c>
      <c r="C274" s="831"/>
      <c r="D274" s="777"/>
      <c r="E274" s="809"/>
      <c r="F274" s="786"/>
      <c r="G274" s="806"/>
      <c r="H274" s="786"/>
    </row>
    <row r="275" spans="1:8" ht="15">
      <c r="C275" s="831"/>
      <c r="D275" s="777" t="s">
        <v>263</v>
      </c>
      <c r="E275" s="809">
        <v>2</v>
      </c>
      <c r="F275" s="805"/>
      <c r="G275" s="806"/>
      <c r="H275" s="805">
        <f>E275*F275</f>
        <v>0</v>
      </c>
    </row>
    <row r="276" spans="1:8" ht="15">
      <c r="C276" s="831"/>
      <c r="D276" s="777"/>
      <c r="E276" s="809"/>
      <c r="F276" s="786"/>
      <c r="G276" s="806"/>
      <c r="H276" s="786"/>
    </row>
    <row r="277" spans="1:8" ht="76.5">
      <c r="A277" s="774">
        <v>26</v>
      </c>
      <c r="B277" s="773" t="s">
        <v>3216</v>
      </c>
      <c r="C277" s="831"/>
      <c r="D277" s="777"/>
      <c r="E277" s="809"/>
      <c r="F277" s="786"/>
      <c r="G277" s="806"/>
      <c r="H277" s="786"/>
    </row>
    <row r="278" spans="1:8" ht="25.5">
      <c r="B278" s="773" t="s">
        <v>3215</v>
      </c>
      <c r="C278" s="831"/>
      <c r="D278" s="777"/>
      <c r="E278" s="809"/>
      <c r="F278" s="786"/>
      <c r="G278" s="806"/>
      <c r="H278" s="786"/>
    </row>
    <row r="279" spans="1:8" ht="25.5">
      <c r="B279" s="773" t="s">
        <v>3193</v>
      </c>
      <c r="C279" s="831"/>
      <c r="D279" s="777"/>
      <c r="E279" s="809"/>
      <c r="F279" s="786"/>
      <c r="G279" s="806"/>
      <c r="H279" s="786"/>
    </row>
    <row r="280" spans="1:8" ht="38.25">
      <c r="B280" s="773" t="s">
        <v>3187</v>
      </c>
      <c r="C280" s="831"/>
      <c r="D280" s="777"/>
      <c r="E280" s="809"/>
      <c r="F280" s="786"/>
      <c r="G280" s="806"/>
      <c r="H280" s="786"/>
    </row>
    <row r="281" spans="1:8" ht="15">
      <c r="C281" s="831"/>
      <c r="D281" s="777" t="s">
        <v>263</v>
      </c>
      <c r="E281" s="809">
        <v>53</v>
      </c>
      <c r="F281" s="805"/>
      <c r="G281" s="806"/>
      <c r="H281" s="805">
        <f>E281*F281</f>
        <v>0</v>
      </c>
    </row>
    <row r="282" spans="1:8" ht="15">
      <c r="C282" s="831"/>
      <c r="D282" s="777"/>
      <c r="E282" s="809"/>
      <c r="F282" s="786"/>
      <c r="G282" s="806"/>
      <c r="H282" s="786"/>
    </row>
    <row r="283" spans="1:8" ht="102">
      <c r="A283" s="774">
        <v>27</v>
      </c>
      <c r="B283" s="773" t="s">
        <v>3214</v>
      </c>
      <c r="C283" s="831"/>
      <c r="D283" s="777"/>
      <c r="E283" s="809"/>
      <c r="F283" s="786"/>
      <c r="G283" s="806"/>
      <c r="H283" s="786"/>
    </row>
    <row r="284" spans="1:8" ht="15">
      <c r="B284" s="773" t="s">
        <v>3213</v>
      </c>
      <c r="C284" s="831"/>
      <c r="D284" s="777"/>
      <c r="E284" s="809"/>
      <c r="F284" s="786"/>
      <c r="G284" s="806"/>
      <c r="H284" s="786"/>
    </row>
    <row r="285" spans="1:8" ht="25.5">
      <c r="B285" s="773" t="s">
        <v>3193</v>
      </c>
      <c r="C285" s="831"/>
      <c r="D285" s="777"/>
      <c r="E285" s="809"/>
      <c r="F285" s="786"/>
      <c r="G285" s="806"/>
      <c r="H285" s="786"/>
    </row>
    <row r="286" spans="1:8" ht="38.25">
      <c r="B286" s="773" t="s">
        <v>3187</v>
      </c>
      <c r="C286" s="831"/>
      <c r="D286" s="777"/>
      <c r="E286" s="809"/>
      <c r="F286" s="786"/>
      <c r="G286" s="806"/>
      <c r="H286" s="786"/>
    </row>
    <row r="287" spans="1:8" ht="25.5">
      <c r="B287" s="773" t="s">
        <v>3203</v>
      </c>
      <c r="C287" s="831"/>
      <c r="D287" s="777"/>
      <c r="E287" s="809"/>
      <c r="F287" s="786"/>
      <c r="G287" s="806"/>
      <c r="H287" s="786"/>
    </row>
    <row r="288" spans="1:8" ht="15">
      <c r="C288" s="831"/>
      <c r="D288" s="777" t="s">
        <v>263</v>
      </c>
      <c r="E288" s="809">
        <v>5</v>
      </c>
      <c r="F288" s="805"/>
      <c r="G288" s="806"/>
      <c r="H288" s="805">
        <f>E288*F288</f>
        <v>0</v>
      </c>
    </row>
    <row r="289" spans="1:8" ht="15">
      <c r="C289" s="831"/>
      <c r="D289" s="777"/>
      <c r="E289" s="809"/>
      <c r="F289" s="786"/>
      <c r="G289" s="806"/>
      <c r="H289" s="786"/>
    </row>
    <row r="290" spans="1:8" ht="25.5">
      <c r="A290" s="774">
        <v>28</v>
      </c>
      <c r="B290" s="773" t="s">
        <v>3212</v>
      </c>
      <c r="C290" s="831"/>
      <c r="D290" s="777"/>
      <c r="E290" s="809"/>
      <c r="F290" s="786"/>
      <c r="G290" s="806"/>
      <c r="H290" s="786"/>
    </row>
    <row r="291" spans="1:8" ht="15">
      <c r="B291" s="773" t="s">
        <v>3210</v>
      </c>
      <c r="C291" s="831"/>
      <c r="D291" s="777"/>
      <c r="E291" s="809"/>
      <c r="F291" s="786"/>
      <c r="G291" s="806"/>
      <c r="H291" s="786"/>
    </row>
    <row r="292" spans="1:8" ht="25.5">
      <c r="B292" s="773" t="s">
        <v>3193</v>
      </c>
      <c r="C292" s="831"/>
      <c r="D292" s="777"/>
      <c r="E292" s="809"/>
      <c r="F292" s="786"/>
      <c r="G292" s="806"/>
      <c r="H292" s="786"/>
    </row>
    <row r="293" spans="1:8" ht="38.25">
      <c r="B293" s="773" t="s">
        <v>3187</v>
      </c>
      <c r="C293" s="831"/>
      <c r="D293" s="777"/>
      <c r="E293" s="809"/>
      <c r="F293" s="786"/>
      <c r="G293" s="806"/>
      <c r="H293" s="786"/>
    </row>
    <row r="294" spans="1:8" ht="15">
      <c r="C294" s="831"/>
      <c r="D294" s="777" t="s">
        <v>263</v>
      </c>
      <c r="E294" s="809">
        <v>19</v>
      </c>
      <c r="F294" s="805"/>
      <c r="G294" s="806"/>
      <c r="H294" s="805">
        <f>E294*F294</f>
        <v>0</v>
      </c>
    </row>
    <row r="295" spans="1:8" ht="15">
      <c r="C295" s="831"/>
      <c r="D295" s="777"/>
      <c r="E295" s="809"/>
      <c r="F295" s="786"/>
      <c r="G295" s="806"/>
      <c r="H295" s="786"/>
    </row>
    <row r="296" spans="1:8" ht="25.5">
      <c r="A296" s="774">
        <v>29</v>
      </c>
      <c r="B296" s="773" t="s">
        <v>3211</v>
      </c>
      <c r="C296" s="831"/>
      <c r="D296" s="777"/>
      <c r="E296" s="809"/>
      <c r="F296" s="786"/>
      <c r="G296" s="806"/>
      <c r="H296" s="786"/>
    </row>
    <row r="297" spans="1:8" ht="15">
      <c r="B297" s="773" t="s">
        <v>3210</v>
      </c>
      <c r="C297" s="831"/>
      <c r="D297" s="777"/>
      <c r="E297" s="809"/>
      <c r="F297" s="786"/>
      <c r="G297" s="806"/>
      <c r="H297" s="786"/>
    </row>
    <row r="298" spans="1:8" ht="25.5">
      <c r="B298" s="773" t="s">
        <v>3193</v>
      </c>
      <c r="C298" s="831"/>
      <c r="D298" s="777"/>
      <c r="E298" s="809"/>
      <c r="F298" s="786"/>
      <c r="G298" s="806"/>
      <c r="H298" s="786"/>
    </row>
    <row r="299" spans="1:8" ht="38.25">
      <c r="B299" s="773" t="s">
        <v>3187</v>
      </c>
      <c r="C299" s="831"/>
      <c r="D299" s="777"/>
      <c r="E299" s="809"/>
      <c r="F299" s="786"/>
      <c r="G299" s="806"/>
      <c r="H299" s="786"/>
    </row>
    <row r="300" spans="1:8" ht="15">
      <c r="C300" s="831"/>
      <c r="D300" s="777" t="s">
        <v>263</v>
      </c>
      <c r="E300" s="809">
        <v>39</v>
      </c>
      <c r="F300" s="805"/>
      <c r="G300" s="806"/>
      <c r="H300" s="805">
        <f>E300*F300</f>
        <v>0</v>
      </c>
    </row>
    <row r="301" spans="1:8" ht="15">
      <c r="C301" s="831"/>
      <c r="D301" s="777"/>
      <c r="E301" s="809"/>
      <c r="F301" s="786"/>
      <c r="G301" s="806"/>
      <c r="H301" s="786"/>
    </row>
    <row r="302" spans="1:8" ht="25.5">
      <c r="A302" s="774">
        <v>30</v>
      </c>
      <c r="B302" s="773" t="s">
        <v>3209</v>
      </c>
      <c r="C302" s="831"/>
      <c r="D302" s="777"/>
      <c r="E302" s="809"/>
      <c r="F302" s="786"/>
      <c r="G302" s="806"/>
      <c r="H302" s="786"/>
    </row>
    <row r="303" spans="1:8" ht="15">
      <c r="B303" s="773" t="s">
        <v>3208</v>
      </c>
      <c r="C303" s="831"/>
      <c r="D303" s="777"/>
      <c r="E303" s="809"/>
      <c r="F303" s="786"/>
      <c r="G303" s="806"/>
      <c r="H303" s="786"/>
    </row>
    <row r="304" spans="1:8" ht="25.5">
      <c r="B304" s="773" t="s">
        <v>3193</v>
      </c>
      <c r="C304" s="831"/>
      <c r="D304" s="777"/>
      <c r="E304" s="809"/>
      <c r="F304" s="786"/>
      <c r="G304" s="806"/>
      <c r="H304" s="786"/>
    </row>
    <row r="305" spans="1:8" ht="38.25">
      <c r="B305" s="773" t="s">
        <v>3187</v>
      </c>
      <c r="C305" s="831"/>
      <c r="D305" s="777"/>
      <c r="E305" s="809"/>
      <c r="F305" s="786"/>
      <c r="G305" s="806"/>
      <c r="H305" s="786"/>
    </row>
    <row r="306" spans="1:8" ht="15">
      <c r="C306" s="831"/>
      <c r="D306" s="777" t="s">
        <v>263</v>
      </c>
      <c r="E306" s="809">
        <v>19</v>
      </c>
      <c r="F306" s="805"/>
      <c r="G306" s="806"/>
      <c r="H306" s="805">
        <f>E306*F306</f>
        <v>0</v>
      </c>
    </row>
    <row r="307" spans="1:8" ht="15">
      <c r="C307" s="831"/>
      <c r="D307" s="777"/>
      <c r="E307" s="809"/>
      <c r="F307" s="786"/>
      <c r="G307" s="806"/>
      <c r="H307" s="786"/>
    </row>
    <row r="308" spans="1:8" ht="25.5">
      <c r="A308" s="774">
        <v>31</v>
      </c>
      <c r="B308" s="773" t="s">
        <v>3207</v>
      </c>
      <c r="C308" s="831"/>
      <c r="D308" s="777"/>
      <c r="E308" s="809"/>
      <c r="F308" s="786"/>
      <c r="G308" s="806"/>
      <c r="H308" s="786"/>
    </row>
    <row r="309" spans="1:8" ht="38.25">
      <c r="B309" s="773" t="s">
        <v>3187</v>
      </c>
      <c r="C309" s="831"/>
      <c r="D309" s="777"/>
      <c r="E309" s="809"/>
      <c r="F309" s="786"/>
      <c r="G309" s="806"/>
      <c r="H309" s="786"/>
    </row>
    <row r="310" spans="1:8" ht="15">
      <c r="C310" s="831"/>
      <c r="D310" s="777" t="s">
        <v>263</v>
      </c>
      <c r="E310" s="809">
        <v>39</v>
      </c>
      <c r="F310" s="805"/>
      <c r="G310" s="806"/>
      <c r="H310" s="805">
        <f>E310*F310</f>
        <v>0</v>
      </c>
    </row>
    <row r="311" spans="1:8" ht="15">
      <c r="C311" s="831"/>
      <c r="D311" s="777"/>
      <c r="E311" s="809"/>
      <c r="F311" s="786"/>
      <c r="G311" s="806"/>
      <c r="H311" s="786"/>
    </row>
    <row r="312" spans="1:8" ht="102">
      <c r="A312" s="774">
        <v>32</v>
      </c>
      <c r="B312" s="773" t="s">
        <v>3206</v>
      </c>
      <c r="C312" s="831"/>
    </row>
    <row r="313" spans="1:8" ht="25.5">
      <c r="B313" s="773" t="s">
        <v>3205</v>
      </c>
      <c r="C313" s="831"/>
    </row>
    <row r="314" spans="1:8" ht="25.5">
      <c r="B314" s="773" t="s">
        <v>3204</v>
      </c>
      <c r="C314" s="831"/>
    </row>
    <row r="315" spans="1:8" ht="25.5">
      <c r="B315" s="773" t="s">
        <v>3193</v>
      </c>
      <c r="C315" s="831"/>
    </row>
    <row r="316" spans="1:8" ht="25.5">
      <c r="B316" s="773" t="s">
        <v>3203</v>
      </c>
      <c r="C316" s="831"/>
    </row>
    <row r="317" spans="1:8" ht="15">
      <c r="C317" s="831"/>
      <c r="D317" s="777" t="s">
        <v>263</v>
      </c>
      <c r="E317" s="809">
        <v>42</v>
      </c>
      <c r="F317" s="805"/>
      <c r="G317" s="806"/>
      <c r="H317" s="805">
        <f>E317*F317</f>
        <v>0</v>
      </c>
    </row>
    <row r="318" spans="1:8" ht="15">
      <c r="B318" s="779"/>
      <c r="C318" s="831"/>
      <c r="D318" s="777"/>
      <c r="E318" s="809"/>
      <c r="F318" s="786"/>
      <c r="G318" s="806"/>
      <c r="H318" s="786"/>
    </row>
    <row r="319" spans="1:8" ht="89.25">
      <c r="A319" s="774">
        <v>33</v>
      </c>
      <c r="B319" s="773" t="s">
        <v>3202</v>
      </c>
      <c r="C319" s="831"/>
    </row>
    <row r="320" spans="1:8">
      <c r="B320" s="773" t="s">
        <v>3201</v>
      </c>
      <c r="C320" s="831"/>
    </row>
    <row r="321" spans="1:8" ht="63.75">
      <c r="B321" s="773" t="s">
        <v>3200</v>
      </c>
      <c r="C321" s="831"/>
    </row>
    <row r="322" spans="1:8" ht="25.5">
      <c r="B322" s="773" t="s">
        <v>3199</v>
      </c>
      <c r="C322" s="831"/>
    </row>
    <row r="323" spans="1:8" ht="25.5">
      <c r="B323" s="773" t="s">
        <v>3193</v>
      </c>
      <c r="C323" s="831"/>
    </row>
    <row r="324" spans="1:8" ht="38.25">
      <c r="B324" s="773" t="s">
        <v>3198</v>
      </c>
      <c r="C324" s="831"/>
    </row>
    <row r="325" spans="1:8" ht="15">
      <c r="C325" s="831"/>
      <c r="D325" s="777" t="s">
        <v>263</v>
      </c>
      <c r="E325" s="809">
        <v>42</v>
      </c>
      <c r="F325" s="805"/>
      <c r="G325" s="806"/>
      <c r="H325" s="805">
        <f>E325*F325</f>
        <v>0</v>
      </c>
    </row>
    <row r="326" spans="1:8" ht="15">
      <c r="B326" s="779"/>
      <c r="C326" s="831"/>
      <c r="D326" s="777"/>
      <c r="E326" s="809"/>
      <c r="F326" s="786"/>
      <c r="G326" s="806"/>
      <c r="H326" s="786"/>
    </row>
    <row r="327" spans="1:8" ht="76.5">
      <c r="A327" s="774">
        <v>34</v>
      </c>
      <c r="B327" s="914" t="s">
        <v>3197</v>
      </c>
      <c r="C327" s="831"/>
      <c r="D327" s="777"/>
      <c r="E327" s="809"/>
      <c r="F327" s="786"/>
      <c r="G327" s="806"/>
      <c r="H327" s="786"/>
    </row>
    <row r="328" spans="1:8" ht="15">
      <c r="B328" s="914" t="s">
        <v>3196</v>
      </c>
      <c r="C328" s="831"/>
      <c r="D328" s="777"/>
      <c r="E328" s="809"/>
      <c r="F328" s="786"/>
      <c r="G328" s="806"/>
      <c r="H328" s="786"/>
    </row>
    <row r="329" spans="1:8" ht="38.25">
      <c r="B329" s="744" t="s">
        <v>3195</v>
      </c>
      <c r="C329" s="831"/>
      <c r="D329" s="777"/>
      <c r="E329" s="809"/>
      <c r="F329" s="786"/>
      <c r="G329" s="806"/>
      <c r="H329" s="786"/>
    </row>
    <row r="330" spans="1:8" ht="15">
      <c r="B330" s="773" t="s">
        <v>3194</v>
      </c>
      <c r="C330" s="831"/>
      <c r="D330" s="777"/>
      <c r="E330" s="809"/>
      <c r="F330" s="786"/>
      <c r="G330" s="806"/>
      <c r="H330" s="786"/>
    </row>
    <row r="331" spans="1:8" ht="25.5">
      <c r="B331" s="773" t="s">
        <v>3193</v>
      </c>
      <c r="C331" s="831"/>
      <c r="D331" s="777"/>
      <c r="E331" s="809"/>
      <c r="F331" s="786"/>
      <c r="G331" s="806"/>
      <c r="H331" s="786"/>
    </row>
    <row r="332" spans="1:8" ht="25.5">
      <c r="B332" s="773" t="s">
        <v>3192</v>
      </c>
      <c r="C332" s="831"/>
      <c r="D332" s="777"/>
      <c r="E332" s="809"/>
      <c r="F332" s="786"/>
      <c r="G332" s="806"/>
      <c r="H332" s="786"/>
    </row>
    <row r="333" spans="1:8" ht="15">
      <c r="B333" s="744"/>
      <c r="C333" s="831"/>
      <c r="D333" s="777" t="s">
        <v>263</v>
      </c>
      <c r="E333" s="809">
        <v>42</v>
      </c>
      <c r="F333" s="805"/>
      <c r="G333" s="806"/>
      <c r="H333" s="805">
        <f>E333*F333</f>
        <v>0</v>
      </c>
    </row>
    <row r="334" spans="1:8" ht="15">
      <c r="B334" s="744"/>
      <c r="C334" s="831"/>
      <c r="D334" s="777"/>
      <c r="E334" s="809"/>
      <c r="F334" s="786"/>
      <c r="G334" s="806"/>
      <c r="H334" s="786"/>
    </row>
    <row r="335" spans="1:8" ht="15">
      <c r="A335" s="774">
        <v>35</v>
      </c>
      <c r="B335" s="914" t="s">
        <v>3191</v>
      </c>
      <c r="C335" s="831"/>
      <c r="D335" s="777"/>
      <c r="E335" s="809"/>
      <c r="F335" s="786"/>
      <c r="G335" s="806"/>
      <c r="H335" s="786"/>
    </row>
    <row r="336" spans="1:8" ht="25.5">
      <c r="B336" s="744" t="s">
        <v>3190</v>
      </c>
      <c r="C336" s="831"/>
      <c r="D336" s="777"/>
      <c r="E336" s="809"/>
      <c r="F336" s="786"/>
      <c r="G336" s="806"/>
      <c r="H336" s="786"/>
    </row>
    <row r="337" spans="1:8" ht="15">
      <c r="B337" s="745"/>
      <c r="C337" s="831"/>
      <c r="D337" s="777" t="s">
        <v>263</v>
      </c>
      <c r="E337" s="809">
        <v>42</v>
      </c>
      <c r="F337" s="805"/>
      <c r="G337" s="806"/>
      <c r="H337" s="805">
        <f>E337*F337</f>
        <v>0</v>
      </c>
    </row>
    <row r="338" spans="1:8" ht="15">
      <c r="C338" s="831"/>
      <c r="D338" s="777"/>
      <c r="E338" s="809"/>
      <c r="F338" s="786"/>
      <c r="G338" s="806"/>
      <c r="H338" s="786"/>
    </row>
    <row r="339" spans="1:8" ht="25.5">
      <c r="A339" s="774">
        <v>36</v>
      </c>
      <c r="B339" s="914" t="s">
        <v>3189</v>
      </c>
      <c r="C339" s="831"/>
      <c r="D339" s="777"/>
      <c r="E339" s="809"/>
      <c r="F339" s="786"/>
      <c r="G339" s="806"/>
      <c r="H339" s="786"/>
    </row>
    <row r="340" spans="1:8" ht="38.25">
      <c r="B340" s="744" t="s">
        <v>3187</v>
      </c>
      <c r="C340" s="831"/>
      <c r="D340" s="777"/>
      <c r="E340" s="809"/>
      <c r="F340" s="786"/>
      <c r="G340" s="806"/>
      <c r="H340" s="786"/>
    </row>
    <row r="341" spans="1:8" ht="15">
      <c r="B341" s="779"/>
      <c r="C341" s="831"/>
      <c r="D341" s="777" t="s">
        <v>263</v>
      </c>
      <c r="E341" s="809">
        <v>45</v>
      </c>
      <c r="F341" s="805"/>
      <c r="G341" s="806"/>
      <c r="H341" s="805">
        <f>E341*F341</f>
        <v>0</v>
      </c>
    </row>
    <row r="342" spans="1:8" ht="15">
      <c r="B342" s="779"/>
      <c r="C342" s="831"/>
      <c r="D342" s="777"/>
      <c r="E342" s="809"/>
      <c r="F342" s="786"/>
      <c r="G342" s="806"/>
      <c r="H342" s="786"/>
    </row>
    <row r="343" spans="1:8" ht="38.25">
      <c r="A343" s="774">
        <v>37</v>
      </c>
      <c r="B343" s="914" t="s">
        <v>3188</v>
      </c>
      <c r="C343" s="831"/>
      <c r="D343" s="777"/>
      <c r="E343" s="809"/>
      <c r="F343" s="786"/>
      <c r="G343" s="806"/>
      <c r="H343" s="786"/>
    </row>
    <row r="344" spans="1:8" ht="38.25">
      <c r="B344" s="744" t="s">
        <v>3187</v>
      </c>
      <c r="C344" s="831"/>
      <c r="D344" s="777"/>
      <c r="E344" s="809"/>
      <c r="F344" s="786"/>
      <c r="G344" s="806"/>
      <c r="H344" s="786"/>
    </row>
    <row r="345" spans="1:8" ht="15">
      <c r="B345" s="779"/>
      <c r="C345" s="831"/>
      <c r="D345" s="777" t="s">
        <v>263</v>
      </c>
      <c r="E345" s="809">
        <v>48</v>
      </c>
      <c r="F345" s="805"/>
      <c r="G345" s="806"/>
      <c r="H345" s="805">
        <f>E345*F345</f>
        <v>0</v>
      </c>
    </row>
    <row r="346" spans="1:8" ht="15">
      <c r="B346" s="779"/>
      <c r="C346" s="831"/>
      <c r="D346" s="777"/>
      <c r="E346" s="809"/>
      <c r="F346" s="786"/>
      <c r="G346" s="806"/>
      <c r="H346" s="786"/>
    </row>
    <row r="347" spans="1:8" ht="15">
      <c r="C347" s="831"/>
      <c r="D347" s="777"/>
      <c r="E347" s="809"/>
      <c r="F347" s="786"/>
      <c r="G347" s="806"/>
      <c r="H347" s="786"/>
    </row>
    <row r="348" spans="1:8" ht="15" thickBot="1">
      <c r="B348" s="782" t="s">
        <v>3186</v>
      </c>
      <c r="C348" s="783"/>
      <c r="D348" s="777"/>
      <c r="E348" s="809"/>
      <c r="F348" s="839"/>
      <c r="G348" s="839"/>
      <c r="H348" s="781">
        <f>SUM(H30:H347)</f>
        <v>0</v>
      </c>
    </row>
    <row r="349" spans="1:8">
      <c r="B349" s="779"/>
      <c r="C349" s="783"/>
      <c r="D349" s="777"/>
      <c r="E349" s="809"/>
      <c r="F349" s="839"/>
      <c r="G349" s="839"/>
      <c r="H349" s="813"/>
    </row>
    <row r="350" spans="1:8">
      <c r="B350" s="779"/>
      <c r="C350" s="783"/>
      <c r="D350" s="777"/>
      <c r="E350" s="809"/>
      <c r="F350" s="839"/>
      <c r="G350" s="839"/>
      <c r="H350" s="813"/>
    </row>
    <row r="351" spans="1:8" ht="14.25" customHeight="1">
      <c r="B351" s="1315" t="s">
        <v>3185</v>
      </c>
      <c r="C351" s="1315"/>
      <c r="D351" s="1315"/>
      <c r="E351" s="1315"/>
      <c r="F351" s="839"/>
      <c r="G351" s="839"/>
      <c r="H351" s="813"/>
    </row>
    <row r="352" spans="1:8" ht="30" customHeight="1">
      <c r="B352" s="1313" t="s">
        <v>3184</v>
      </c>
      <c r="C352" s="1313"/>
      <c r="D352" s="1313"/>
      <c r="E352" s="1313"/>
      <c r="F352" s="1313"/>
      <c r="G352" s="1313"/>
      <c r="H352" s="1313"/>
    </row>
    <row r="353" spans="1:8" ht="30" customHeight="1">
      <c r="B353" s="1313" t="s">
        <v>3183</v>
      </c>
      <c r="C353" s="1314"/>
      <c r="D353" s="1314"/>
      <c r="E353" s="1314"/>
      <c r="F353" s="1314"/>
      <c r="G353" s="1314"/>
      <c r="H353" s="1314"/>
    </row>
    <row r="354" spans="1:8" ht="15" customHeight="1">
      <c r="B354" s="1313" t="s">
        <v>3182</v>
      </c>
      <c r="C354" s="1314"/>
      <c r="D354" s="1314"/>
      <c r="E354" s="1314"/>
      <c r="F354" s="1314"/>
      <c r="G354" s="1314"/>
      <c r="H354" s="1314"/>
    </row>
    <row r="355" spans="1:8">
      <c r="C355" s="783"/>
      <c r="D355" s="777"/>
      <c r="E355" s="809"/>
      <c r="F355" s="839"/>
      <c r="G355" s="839"/>
      <c r="H355" s="813"/>
    </row>
    <row r="356" spans="1:8" ht="28.5">
      <c r="B356" s="827" t="s">
        <v>3181</v>
      </c>
      <c r="C356" s="783"/>
      <c r="D356" s="777"/>
      <c r="E356" s="809"/>
      <c r="F356" s="839"/>
      <c r="G356" s="839"/>
      <c r="H356" s="813"/>
    </row>
    <row r="357" spans="1:8" ht="28.5">
      <c r="B357" s="827" t="s">
        <v>3180</v>
      </c>
      <c r="C357" s="783"/>
      <c r="D357" s="777"/>
      <c r="E357" s="809"/>
      <c r="F357" s="839"/>
      <c r="G357" s="839"/>
      <c r="H357" s="813"/>
    </row>
    <row r="358" spans="1:8">
      <c r="C358" s="783"/>
      <c r="D358" s="777"/>
      <c r="E358" s="809"/>
      <c r="F358" s="839"/>
      <c r="G358" s="839"/>
      <c r="H358" s="813"/>
    </row>
    <row r="359" spans="1:8" ht="57">
      <c r="A359" s="685">
        <v>1</v>
      </c>
      <c r="B359" s="886" t="s">
        <v>3179</v>
      </c>
      <c r="C359" s="707"/>
      <c r="D359" s="885"/>
      <c r="E359" s="884"/>
      <c r="F359" s="883"/>
      <c r="G359" s="883"/>
      <c r="H359" s="882"/>
    </row>
    <row r="360" spans="1:8" ht="15">
      <c r="A360" s="685"/>
      <c r="B360" s="886"/>
      <c r="C360" s="707"/>
      <c r="D360" s="885" t="s">
        <v>81</v>
      </c>
      <c r="E360" s="884">
        <v>1</v>
      </c>
      <c r="F360" s="679"/>
      <c r="G360" s="892"/>
      <c r="H360" s="679">
        <f>E360*F360</f>
        <v>0</v>
      </c>
    </row>
    <row r="361" spans="1:8" ht="15">
      <c r="A361" s="685"/>
      <c r="B361" s="886"/>
      <c r="C361" s="707"/>
      <c r="D361" s="885"/>
      <c r="E361" s="884"/>
      <c r="F361" s="706"/>
      <c r="G361" s="892"/>
      <c r="H361" s="706"/>
    </row>
    <row r="362" spans="1:8" ht="85.5">
      <c r="A362" s="685">
        <v>2</v>
      </c>
      <c r="B362" s="886" t="s">
        <v>3178</v>
      </c>
      <c r="C362" s="707"/>
      <c r="D362" s="885"/>
      <c r="E362" s="884"/>
      <c r="F362" s="706"/>
      <c r="G362" s="892"/>
      <c r="H362" s="706"/>
    </row>
    <row r="363" spans="1:8" ht="15">
      <c r="A363" s="685"/>
      <c r="B363" s="886"/>
      <c r="C363" s="707"/>
      <c r="D363" s="885" t="s">
        <v>81</v>
      </c>
      <c r="E363" s="884">
        <v>1</v>
      </c>
      <c r="F363" s="679"/>
      <c r="G363" s="892"/>
      <c r="H363" s="679">
        <f>E363*F363</f>
        <v>0</v>
      </c>
    </row>
    <row r="364" spans="1:8" ht="15">
      <c r="A364" s="685"/>
      <c r="B364" s="886"/>
      <c r="C364" s="707"/>
      <c r="D364" s="885"/>
      <c r="E364" s="884"/>
      <c r="F364" s="706"/>
      <c r="G364" s="892"/>
      <c r="H364" s="706"/>
    </row>
    <row r="365" spans="1:8" ht="57">
      <c r="A365" s="685">
        <v>3</v>
      </c>
      <c r="B365" s="886" t="s">
        <v>3177</v>
      </c>
      <c r="C365" s="707"/>
      <c r="D365" s="885"/>
      <c r="E365" s="884"/>
      <c r="F365" s="706"/>
      <c r="G365" s="892"/>
      <c r="H365" s="706"/>
    </row>
    <row r="366" spans="1:8" ht="57">
      <c r="A366" s="685"/>
      <c r="B366" s="886" t="s">
        <v>3176</v>
      </c>
      <c r="C366" s="707"/>
      <c r="D366" s="885"/>
      <c r="E366" s="884"/>
      <c r="F366" s="706"/>
      <c r="G366" s="892"/>
      <c r="H366" s="706"/>
    </row>
    <row r="367" spans="1:8" ht="15">
      <c r="A367" s="685"/>
      <c r="B367" s="886"/>
      <c r="C367" s="707"/>
      <c r="D367" s="885" t="s">
        <v>81</v>
      </c>
      <c r="E367" s="884">
        <v>1</v>
      </c>
      <c r="F367" s="679"/>
      <c r="G367" s="892"/>
      <c r="H367" s="679">
        <f>E367*F367</f>
        <v>0</v>
      </c>
    </row>
    <row r="368" spans="1:8">
      <c r="C368" s="783"/>
      <c r="D368" s="777"/>
      <c r="E368" s="809"/>
      <c r="F368" s="839"/>
      <c r="G368" s="839"/>
      <c r="H368" s="813"/>
    </row>
    <row r="369" spans="1:8" ht="85.5">
      <c r="A369" s="685">
        <v>4</v>
      </c>
      <c r="B369" s="886" t="s">
        <v>3175</v>
      </c>
      <c r="C369" s="707"/>
      <c r="D369" s="885"/>
      <c r="E369" s="884"/>
      <c r="F369" s="706"/>
      <c r="G369" s="892"/>
      <c r="H369" s="706"/>
    </row>
    <row r="370" spans="1:8" ht="15">
      <c r="A370" s="685"/>
      <c r="B370" s="886" t="s">
        <v>3096</v>
      </c>
      <c r="C370" s="707"/>
      <c r="D370" s="885"/>
      <c r="E370" s="884"/>
      <c r="F370" s="706"/>
      <c r="G370" s="892"/>
      <c r="H370" s="706"/>
    </row>
    <row r="371" spans="1:8" ht="28.5">
      <c r="A371" s="685"/>
      <c r="B371" s="886" t="s">
        <v>3095</v>
      </c>
      <c r="C371" s="707"/>
      <c r="D371" s="885"/>
      <c r="E371" s="884"/>
      <c r="F371" s="706"/>
      <c r="G371" s="892"/>
      <c r="H371" s="706"/>
    </row>
    <row r="372" spans="1:8">
      <c r="A372" s="685"/>
      <c r="B372" s="865" t="s">
        <v>3173</v>
      </c>
      <c r="C372" s="911"/>
      <c r="D372" s="863" t="s">
        <v>263</v>
      </c>
      <c r="E372" s="862">
        <v>2</v>
      </c>
      <c r="F372" s="910"/>
      <c r="G372" s="861"/>
      <c r="H372" s="910">
        <f>E372*F372</f>
        <v>0</v>
      </c>
    </row>
    <row r="373" spans="1:8">
      <c r="C373" s="783"/>
      <c r="D373" s="777"/>
      <c r="E373" s="809"/>
      <c r="F373" s="839"/>
      <c r="G373" s="839"/>
      <c r="H373" s="813"/>
    </row>
    <row r="374" spans="1:8" ht="57">
      <c r="A374" s="685">
        <v>5</v>
      </c>
      <c r="B374" s="886" t="s">
        <v>3174</v>
      </c>
      <c r="C374" s="707"/>
      <c r="D374" s="885"/>
      <c r="E374" s="884"/>
      <c r="F374" s="883"/>
      <c r="G374" s="883"/>
      <c r="H374" s="882"/>
    </row>
    <row r="375" spans="1:8">
      <c r="A375" s="685"/>
      <c r="B375" s="886" t="s">
        <v>3096</v>
      </c>
      <c r="C375" s="707"/>
      <c r="D375" s="885"/>
      <c r="E375" s="884"/>
      <c r="F375" s="883"/>
      <c r="G375" s="883"/>
      <c r="H375" s="882"/>
    </row>
    <row r="376" spans="1:8" ht="15">
      <c r="A376" s="685"/>
      <c r="B376" s="865" t="s">
        <v>3173</v>
      </c>
      <c r="C376" s="673"/>
      <c r="D376" s="885" t="s">
        <v>263</v>
      </c>
      <c r="E376" s="884">
        <v>6</v>
      </c>
      <c r="F376" s="679"/>
      <c r="G376" s="892"/>
      <c r="H376" s="679">
        <f>E376*F376</f>
        <v>0</v>
      </c>
    </row>
    <row r="377" spans="1:8">
      <c r="C377" s="783"/>
      <c r="D377" s="777"/>
      <c r="E377" s="809"/>
      <c r="F377" s="839"/>
      <c r="G377" s="839"/>
      <c r="H377" s="813"/>
    </row>
    <row r="378" spans="1:8">
      <c r="A378" s="774">
        <v>6</v>
      </c>
      <c r="B378" s="773" t="s">
        <v>3172</v>
      </c>
      <c r="C378" s="783"/>
      <c r="D378" s="777"/>
      <c r="E378" s="809"/>
      <c r="F378" s="839"/>
      <c r="G378" s="839"/>
      <c r="H378" s="813"/>
    </row>
    <row r="379" spans="1:8" ht="28.5">
      <c r="B379" s="886" t="s">
        <v>3171</v>
      </c>
      <c r="C379" s="707"/>
      <c r="D379" s="885"/>
      <c r="E379" s="884"/>
      <c r="F379" s="883"/>
      <c r="G379" s="883"/>
      <c r="H379" s="882"/>
    </row>
    <row r="380" spans="1:8" ht="42.75">
      <c r="B380" s="886" t="s">
        <v>3168</v>
      </c>
      <c r="C380" s="707"/>
      <c r="D380" s="885"/>
      <c r="E380" s="884"/>
      <c r="F380" s="883"/>
      <c r="G380" s="883"/>
      <c r="H380" s="882"/>
    </row>
    <row r="381" spans="1:8">
      <c r="B381" s="886" t="s">
        <v>3167</v>
      </c>
      <c r="C381" s="707"/>
      <c r="D381" s="885"/>
      <c r="E381" s="884"/>
      <c r="F381" s="883"/>
      <c r="G381" s="883"/>
      <c r="H381" s="882"/>
    </row>
    <row r="382" spans="1:8">
      <c r="B382" s="886" t="s">
        <v>3166</v>
      </c>
      <c r="C382" s="707"/>
      <c r="D382" s="885"/>
      <c r="E382" s="884"/>
      <c r="F382" s="883"/>
      <c r="G382" s="883"/>
      <c r="H382" s="882"/>
    </row>
    <row r="383" spans="1:8">
      <c r="B383" s="912" t="s">
        <v>3165</v>
      </c>
      <c r="C383" s="707"/>
      <c r="D383" s="885"/>
      <c r="E383" s="884"/>
      <c r="F383" s="883"/>
      <c r="G383" s="883"/>
      <c r="H383" s="882"/>
    </row>
    <row r="384" spans="1:8">
      <c r="B384" s="865" t="s">
        <v>3164</v>
      </c>
      <c r="C384" s="911" t="s">
        <v>2912</v>
      </c>
      <c r="D384" s="863" t="s">
        <v>263</v>
      </c>
      <c r="E384" s="862">
        <v>2</v>
      </c>
      <c r="F384" s="910"/>
      <c r="G384" s="861"/>
      <c r="H384" s="910">
        <f>E384*F384</f>
        <v>0</v>
      </c>
    </row>
    <row r="385" spans="1:8">
      <c r="C385" s="783"/>
      <c r="D385" s="777"/>
      <c r="E385" s="809"/>
      <c r="F385" s="839"/>
      <c r="G385" s="839"/>
      <c r="H385" s="813"/>
    </row>
    <row r="386" spans="1:8">
      <c r="A386" s="913">
        <v>7</v>
      </c>
      <c r="B386" s="773" t="s">
        <v>3170</v>
      </c>
      <c r="C386" s="783"/>
      <c r="D386" s="777"/>
      <c r="E386" s="809"/>
      <c r="F386" s="839"/>
      <c r="G386" s="839"/>
      <c r="H386" s="813"/>
    </row>
    <row r="387" spans="1:8" ht="42.75">
      <c r="A387" s="767"/>
      <c r="B387" s="886" t="s">
        <v>3169</v>
      </c>
      <c r="C387" s="707"/>
      <c r="D387" s="885"/>
      <c r="E387" s="884"/>
      <c r="F387" s="883"/>
      <c r="G387" s="883"/>
      <c r="H387" s="882"/>
    </row>
    <row r="388" spans="1:8" ht="42.75">
      <c r="B388" s="886" t="s">
        <v>3168</v>
      </c>
      <c r="C388" s="707"/>
      <c r="D388" s="885"/>
      <c r="E388" s="884"/>
      <c r="F388" s="883"/>
      <c r="G388" s="883"/>
      <c r="H388" s="882"/>
    </row>
    <row r="389" spans="1:8">
      <c r="B389" s="886" t="s">
        <v>3167</v>
      </c>
      <c r="C389" s="707"/>
      <c r="D389" s="885"/>
      <c r="E389" s="884"/>
      <c r="F389" s="883"/>
      <c r="G389" s="883"/>
      <c r="H389" s="882"/>
    </row>
    <row r="390" spans="1:8">
      <c r="B390" s="886" t="s">
        <v>3166</v>
      </c>
      <c r="C390" s="707"/>
      <c r="D390" s="885"/>
      <c r="E390" s="884"/>
      <c r="F390" s="883"/>
      <c r="G390" s="883"/>
      <c r="H390" s="882"/>
    </row>
    <row r="391" spans="1:8">
      <c r="B391" s="912" t="s">
        <v>3165</v>
      </c>
      <c r="C391" s="707"/>
      <c r="D391" s="885"/>
      <c r="E391" s="884"/>
      <c r="F391" s="883"/>
      <c r="G391" s="883"/>
      <c r="H391" s="882"/>
    </row>
    <row r="392" spans="1:8">
      <c r="B392" s="865" t="s">
        <v>3164</v>
      </c>
      <c r="C392" s="911" t="s">
        <v>2912</v>
      </c>
      <c r="D392" s="863" t="s">
        <v>263</v>
      </c>
      <c r="E392" s="862">
        <v>1</v>
      </c>
      <c r="F392" s="910"/>
      <c r="G392" s="861"/>
      <c r="H392" s="910">
        <f t="shared" ref="H392:H398" si="0">E392*F392</f>
        <v>0</v>
      </c>
    </row>
    <row r="393" spans="1:8" ht="25.5">
      <c r="B393" s="865" t="s">
        <v>3163</v>
      </c>
      <c r="C393" s="864" t="s">
        <v>3162</v>
      </c>
      <c r="D393" s="863" t="s">
        <v>263</v>
      </c>
      <c r="E393" s="862">
        <v>1</v>
      </c>
      <c r="F393" s="910"/>
      <c r="G393" s="861"/>
      <c r="H393" s="910">
        <f t="shared" si="0"/>
        <v>0</v>
      </c>
    </row>
    <row r="394" spans="1:8" ht="25.5">
      <c r="B394" s="865" t="s">
        <v>3161</v>
      </c>
      <c r="C394" s="864" t="s">
        <v>3160</v>
      </c>
      <c r="D394" s="863" t="s">
        <v>263</v>
      </c>
      <c r="E394" s="862">
        <v>1</v>
      </c>
      <c r="F394" s="910"/>
      <c r="G394" s="861"/>
      <c r="H394" s="910">
        <f t="shared" si="0"/>
        <v>0</v>
      </c>
    </row>
    <row r="395" spans="1:8" ht="15">
      <c r="B395" s="865" t="s">
        <v>3159</v>
      </c>
      <c r="C395" s="673" t="s">
        <v>3089</v>
      </c>
      <c r="D395" s="885" t="s">
        <v>263</v>
      </c>
      <c r="E395" s="884">
        <v>1</v>
      </c>
      <c r="F395" s="679"/>
      <c r="G395" s="892"/>
      <c r="H395" s="679">
        <f t="shared" si="0"/>
        <v>0</v>
      </c>
    </row>
    <row r="396" spans="1:8" ht="42.75">
      <c r="B396" s="865" t="s">
        <v>3158</v>
      </c>
      <c r="C396" s="673"/>
      <c r="D396" s="885" t="s">
        <v>81</v>
      </c>
      <c r="E396" s="884">
        <v>1</v>
      </c>
      <c r="F396" s="679"/>
      <c r="G396" s="892"/>
      <c r="H396" s="679">
        <f t="shared" si="0"/>
        <v>0</v>
      </c>
    </row>
    <row r="397" spans="1:8">
      <c r="B397" s="865" t="s">
        <v>3157</v>
      </c>
      <c r="C397" s="911" t="s">
        <v>3089</v>
      </c>
      <c r="D397" s="863" t="s">
        <v>263</v>
      </c>
      <c r="E397" s="862">
        <v>2</v>
      </c>
      <c r="F397" s="910"/>
      <c r="G397" s="861"/>
      <c r="H397" s="910">
        <f t="shared" si="0"/>
        <v>0</v>
      </c>
    </row>
    <row r="398" spans="1:8">
      <c r="B398" s="865" t="s">
        <v>3156</v>
      </c>
      <c r="C398" s="911" t="s">
        <v>3089</v>
      </c>
      <c r="D398" s="863" t="s">
        <v>263</v>
      </c>
      <c r="E398" s="862">
        <v>1</v>
      </c>
      <c r="F398" s="910"/>
      <c r="G398" s="861"/>
      <c r="H398" s="910">
        <f t="shared" si="0"/>
        <v>0</v>
      </c>
    </row>
    <row r="399" spans="1:8">
      <c r="B399" s="865"/>
      <c r="C399" s="864"/>
      <c r="D399" s="863"/>
      <c r="E399" s="862"/>
      <c r="F399" s="861"/>
      <c r="G399" s="861"/>
      <c r="H399" s="861"/>
    </row>
    <row r="400" spans="1:8">
      <c r="B400" s="865"/>
      <c r="C400" s="864"/>
      <c r="D400" s="863"/>
      <c r="E400" s="862"/>
      <c r="F400" s="861"/>
      <c r="G400" s="861"/>
      <c r="H400" s="861"/>
    </row>
    <row r="401" spans="1:8" ht="42.75">
      <c r="A401" s="685">
        <v>8</v>
      </c>
      <c r="B401" s="865" t="s">
        <v>3155</v>
      </c>
      <c r="C401" s="707"/>
      <c r="D401" s="885"/>
      <c r="E401" s="884"/>
      <c r="F401" s="883"/>
      <c r="G401" s="883"/>
      <c r="H401" s="882"/>
    </row>
    <row r="402" spans="1:8" ht="71.25">
      <c r="A402" s="685"/>
      <c r="B402" s="865" t="s">
        <v>3154</v>
      </c>
      <c r="C402" s="707"/>
      <c r="D402" s="885"/>
      <c r="E402" s="884"/>
      <c r="F402" s="883"/>
      <c r="G402" s="883"/>
      <c r="H402" s="882"/>
    </row>
    <row r="403" spans="1:8">
      <c r="A403" s="685"/>
      <c r="B403" s="886" t="s">
        <v>3153</v>
      </c>
      <c r="C403" s="707"/>
      <c r="D403" s="885"/>
      <c r="E403" s="884"/>
      <c r="F403" s="883"/>
      <c r="G403" s="883"/>
      <c r="H403" s="882"/>
    </row>
    <row r="404" spans="1:8" ht="28.5">
      <c r="A404" s="685"/>
      <c r="B404" s="865" t="s">
        <v>3152</v>
      </c>
      <c r="C404" s="707"/>
      <c r="D404" s="885"/>
      <c r="E404" s="884"/>
      <c r="F404" s="883"/>
      <c r="G404" s="883"/>
      <c r="H404" s="882"/>
    </row>
    <row r="405" spans="1:8" ht="57">
      <c r="A405" s="685"/>
      <c r="B405" s="865" t="s">
        <v>3151</v>
      </c>
      <c r="C405" s="707"/>
      <c r="D405" s="885"/>
      <c r="E405" s="884"/>
      <c r="F405" s="883"/>
      <c r="G405" s="883"/>
      <c r="H405" s="882"/>
    </row>
    <row r="406" spans="1:8" ht="28.5">
      <c r="A406" s="685"/>
      <c r="B406" s="865" t="s">
        <v>3150</v>
      </c>
      <c r="C406" s="707"/>
      <c r="D406" s="885"/>
      <c r="E406" s="884"/>
      <c r="F406" s="883"/>
      <c r="G406" s="883"/>
      <c r="H406" s="882"/>
    </row>
    <row r="407" spans="1:8" ht="15">
      <c r="A407" s="685"/>
      <c r="B407" s="886"/>
      <c r="C407" s="707"/>
      <c r="D407" s="885" t="s">
        <v>81</v>
      </c>
      <c r="E407" s="884">
        <v>1</v>
      </c>
      <c r="F407" s="679"/>
      <c r="G407" s="892"/>
      <c r="H407" s="679">
        <f>E407*F407</f>
        <v>0</v>
      </c>
    </row>
    <row r="408" spans="1:8">
      <c r="B408" s="865"/>
      <c r="C408" s="864"/>
      <c r="D408" s="863"/>
      <c r="E408" s="862"/>
      <c r="F408" s="861"/>
      <c r="G408" s="861"/>
      <c r="H408" s="861"/>
    </row>
    <row r="409" spans="1:8" ht="57">
      <c r="A409" s="893">
        <v>9</v>
      </c>
      <c r="B409" s="886" t="s">
        <v>3149</v>
      </c>
      <c r="C409" s="673"/>
      <c r="D409" s="885"/>
      <c r="E409" s="884"/>
      <c r="F409" s="706"/>
      <c r="G409" s="892"/>
      <c r="H409" s="706"/>
    </row>
    <row r="410" spans="1:8">
      <c r="A410" s="893"/>
      <c r="B410" s="865" t="s">
        <v>3148</v>
      </c>
      <c r="C410" s="673"/>
      <c r="D410" s="909"/>
      <c r="E410" s="909"/>
      <c r="F410" s="909"/>
      <c r="G410" s="909"/>
      <c r="H410" s="909"/>
    </row>
    <row r="411" spans="1:8" ht="15">
      <c r="A411" s="893"/>
      <c r="B411" s="865" t="s">
        <v>3147</v>
      </c>
      <c r="C411" s="673"/>
      <c r="D411" s="885" t="s">
        <v>1058</v>
      </c>
      <c r="E411" s="884">
        <v>80</v>
      </c>
      <c r="F411" s="679"/>
      <c r="G411" s="892"/>
      <c r="H411" s="679">
        <f>E411*F411</f>
        <v>0</v>
      </c>
    </row>
    <row r="412" spans="1:8">
      <c r="B412" s="865"/>
      <c r="C412" s="864"/>
      <c r="D412" s="863"/>
      <c r="E412" s="862"/>
      <c r="F412" s="861"/>
      <c r="G412" s="861"/>
      <c r="H412" s="861"/>
    </row>
    <row r="413" spans="1:8">
      <c r="B413" s="865"/>
      <c r="C413" s="864"/>
      <c r="D413" s="863"/>
      <c r="E413" s="862"/>
      <c r="F413" s="861"/>
      <c r="G413" s="861"/>
      <c r="H413" s="861"/>
    </row>
    <row r="414" spans="1:8" ht="25.5">
      <c r="A414" s="900">
        <v>10</v>
      </c>
      <c r="B414" s="908" t="s">
        <v>3146</v>
      </c>
      <c r="C414" s="907"/>
      <c r="D414" s="897"/>
      <c r="E414" s="896"/>
      <c r="F414" s="902"/>
      <c r="G414" s="902"/>
      <c r="H414" s="901"/>
    </row>
    <row r="415" spans="1:8" ht="15">
      <c r="A415" s="900"/>
      <c r="B415" s="906" t="s">
        <v>3145</v>
      </c>
      <c r="C415" s="903" t="s">
        <v>3144</v>
      </c>
      <c r="D415" s="897" t="s">
        <v>1058</v>
      </c>
      <c r="E415" s="896">
        <v>36</v>
      </c>
      <c r="F415" s="894"/>
      <c r="G415" s="895"/>
      <c r="H415" s="894">
        <f>E415*F415</f>
        <v>0</v>
      </c>
    </row>
    <row r="416" spans="1:8" ht="15">
      <c r="A416" s="900"/>
      <c r="B416" s="899"/>
      <c r="C416" s="905"/>
      <c r="D416" s="897"/>
      <c r="E416" s="896"/>
      <c r="F416" s="904"/>
      <c r="G416" s="895"/>
      <c r="H416" s="904"/>
    </row>
    <row r="417" spans="1:8" ht="25.5">
      <c r="A417" s="900">
        <v>11</v>
      </c>
      <c r="B417" s="899" t="s">
        <v>3143</v>
      </c>
      <c r="C417" s="903"/>
      <c r="D417" s="897"/>
      <c r="E417" s="896"/>
      <c r="F417" s="902"/>
      <c r="G417" s="902"/>
      <c r="H417" s="901"/>
    </row>
    <row r="418" spans="1:8" ht="26.25">
      <c r="A418" s="900"/>
      <c r="B418" s="899"/>
      <c r="C418" s="898" t="s">
        <v>3142</v>
      </c>
      <c r="D418" s="897" t="s">
        <v>263</v>
      </c>
      <c r="E418" s="896">
        <v>20</v>
      </c>
      <c r="F418" s="894"/>
      <c r="G418" s="895"/>
      <c r="H418" s="894">
        <f>E418*F418</f>
        <v>0</v>
      </c>
    </row>
    <row r="419" spans="1:8">
      <c r="B419" s="865"/>
      <c r="C419" s="864"/>
      <c r="D419" s="863"/>
      <c r="E419" s="862"/>
      <c r="F419" s="861"/>
      <c r="G419" s="861"/>
      <c r="H419" s="861"/>
    </row>
    <row r="420" spans="1:8" ht="57">
      <c r="A420" s="685">
        <v>12</v>
      </c>
      <c r="B420" s="881" t="s">
        <v>3141</v>
      </c>
      <c r="C420" s="683"/>
      <c r="D420" s="688"/>
      <c r="E420" s="873"/>
      <c r="F420" s="872"/>
      <c r="G420" s="872"/>
      <c r="H420" s="872"/>
    </row>
    <row r="421" spans="1:8" ht="15">
      <c r="A421" s="685"/>
      <c r="B421" s="870"/>
      <c r="C421" s="683" t="s">
        <v>1687</v>
      </c>
      <c r="D421" s="869" t="s">
        <v>81</v>
      </c>
      <c r="E421" s="868">
        <v>5</v>
      </c>
      <c r="F421" s="866"/>
      <c r="G421" s="867"/>
      <c r="H421" s="866">
        <f>E421*F421</f>
        <v>0</v>
      </c>
    </row>
    <row r="422" spans="1:8">
      <c r="A422" s="685"/>
      <c r="B422" s="886"/>
      <c r="C422" s="707"/>
      <c r="D422" s="885"/>
      <c r="E422" s="884"/>
      <c r="F422" s="883"/>
      <c r="G422" s="883"/>
      <c r="H422" s="882"/>
    </row>
    <row r="423" spans="1:8" ht="28.5">
      <c r="A423" s="893">
        <v>13</v>
      </c>
      <c r="B423" s="886" t="s">
        <v>3140</v>
      </c>
      <c r="C423" s="673"/>
      <c r="D423" s="885"/>
      <c r="E423" s="884"/>
      <c r="F423" s="706"/>
      <c r="G423" s="892"/>
      <c r="H423" s="706"/>
    </row>
    <row r="424" spans="1:8" ht="15">
      <c r="A424" s="893"/>
      <c r="B424" s="886"/>
      <c r="C424" s="673"/>
      <c r="D424" s="885" t="s">
        <v>1058</v>
      </c>
      <c r="E424" s="884">
        <v>80</v>
      </c>
      <c r="F424" s="679"/>
      <c r="G424" s="892"/>
      <c r="H424" s="679">
        <f>E424*F424</f>
        <v>0</v>
      </c>
    </row>
    <row r="425" spans="1:8">
      <c r="A425" s="685"/>
      <c r="B425" s="886"/>
      <c r="C425" s="707"/>
      <c r="D425" s="885"/>
      <c r="E425" s="884"/>
      <c r="F425" s="883"/>
      <c r="G425" s="883"/>
      <c r="H425" s="882"/>
    </row>
    <row r="426" spans="1:8" ht="71.25">
      <c r="A426" s="685">
        <v>14</v>
      </c>
      <c r="B426" s="890" t="s">
        <v>3139</v>
      </c>
      <c r="C426" s="707"/>
      <c r="D426" s="885"/>
      <c r="E426" s="884"/>
      <c r="F426" s="883"/>
      <c r="G426" s="883"/>
      <c r="H426" s="882"/>
    </row>
    <row r="427" spans="1:8" ht="42.75">
      <c r="A427" s="685"/>
      <c r="B427" s="890" t="s">
        <v>3138</v>
      </c>
      <c r="C427" s="707"/>
      <c r="D427" s="885"/>
      <c r="E427" s="884"/>
      <c r="F427" s="883"/>
      <c r="G427" s="883"/>
      <c r="H427" s="882"/>
    </row>
    <row r="428" spans="1:8" ht="28.5">
      <c r="A428" s="685"/>
      <c r="B428" s="890" t="s">
        <v>3137</v>
      </c>
      <c r="C428" s="707"/>
      <c r="D428" s="885"/>
      <c r="E428" s="884"/>
      <c r="F428" s="883"/>
      <c r="G428" s="883"/>
      <c r="H428" s="882"/>
    </row>
    <row r="429" spans="1:8" ht="15">
      <c r="A429" s="685"/>
      <c r="B429" s="886"/>
      <c r="C429" s="707"/>
      <c r="D429" s="869" t="s">
        <v>81</v>
      </c>
      <c r="E429" s="868">
        <v>5</v>
      </c>
      <c r="F429" s="866"/>
      <c r="G429" s="867"/>
      <c r="H429" s="866">
        <f>E429*F429</f>
        <v>0</v>
      </c>
    </row>
    <row r="430" spans="1:8">
      <c r="A430" s="685"/>
      <c r="B430" s="886"/>
      <c r="C430" s="707"/>
      <c r="D430" s="885"/>
      <c r="E430" s="884"/>
      <c r="F430" s="883"/>
      <c r="G430" s="883"/>
      <c r="H430" s="882"/>
    </row>
    <row r="431" spans="1:8" ht="42.75">
      <c r="A431" s="685">
        <v>15</v>
      </c>
      <c r="B431" s="891" t="s">
        <v>3136</v>
      </c>
      <c r="C431" s="707"/>
      <c r="D431" s="885"/>
      <c r="E431" s="884"/>
      <c r="F431" s="883"/>
      <c r="G431" s="883"/>
      <c r="H431" s="882"/>
    </row>
    <row r="432" spans="1:8">
      <c r="A432" s="685"/>
      <c r="B432" s="890" t="s">
        <v>3135</v>
      </c>
      <c r="C432" s="707"/>
      <c r="D432" s="885"/>
      <c r="E432" s="884"/>
      <c r="F432" s="883"/>
      <c r="G432" s="883"/>
      <c r="H432" s="882"/>
    </row>
    <row r="433" spans="1:8" ht="28.5">
      <c r="A433" s="685"/>
      <c r="B433" s="890" t="s">
        <v>3134</v>
      </c>
      <c r="C433" s="707"/>
      <c r="D433" s="885"/>
      <c r="E433" s="884"/>
      <c r="F433" s="883"/>
      <c r="G433" s="883"/>
      <c r="H433" s="882"/>
    </row>
    <row r="434" spans="1:8" ht="15">
      <c r="A434" s="685"/>
      <c r="B434" s="886"/>
      <c r="C434" s="707"/>
      <c r="D434" s="869" t="s">
        <v>81</v>
      </c>
      <c r="E434" s="868">
        <v>1</v>
      </c>
      <c r="F434" s="866"/>
      <c r="G434" s="867"/>
      <c r="H434" s="866">
        <f>E434*F434</f>
        <v>0</v>
      </c>
    </row>
    <row r="435" spans="1:8">
      <c r="A435" s="685"/>
      <c r="B435" s="886"/>
      <c r="C435" s="707"/>
      <c r="D435" s="885"/>
      <c r="E435" s="884"/>
      <c r="F435" s="883"/>
      <c r="G435" s="883"/>
      <c r="H435" s="882"/>
    </row>
    <row r="436" spans="1:8" ht="28.5">
      <c r="A436" s="685">
        <v>16</v>
      </c>
      <c r="B436" s="890" t="s">
        <v>3133</v>
      </c>
      <c r="C436" s="688"/>
      <c r="D436" s="889"/>
      <c r="E436" s="888"/>
      <c r="F436" s="887"/>
      <c r="G436" s="887"/>
      <c r="H436" s="887"/>
    </row>
    <row r="437" spans="1:8">
      <c r="A437" s="685"/>
      <c r="B437" s="890" t="s">
        <v>3132</v>
      </c>
      <c r="C437" s="688"/>
      <c r="D437" s="889"/>
      <c r="E437" s="888"/>
      <c r="F437" s="887"/>
      <c r="G437" s="887"/>
      <c r="H437" s="887"/>
    </row>
    <row r="438" spans="1:8">
      <c r="A438" s="685"/>
      <c r="B438" s="890" t="s">
        <v>3131</v>
      </c>
      <c r="C438" s="688"/>
      <c r="D438" s="889"/>
      <c r="E438" s="888"/>
      <c r="F438" s="887"/>
      <c r="G438" s="887"/>
      <c r="H438" s="887"/>
    </row>
    <row r="439" spans="1:8" ht="15">
      <c r="A439" s="685"/>
      <c r="B439" s="886"/>
      <c r="C439" s="688"/>
      <c r="D439" s="777" t="s">
        <v>263</v>
      </c>
      <c r="E439" s="809">
        <v>1</v>
      </c>
      <c r="F439" s="805"/>
      <c r="G439" s="806"/>
      <c r="H439" s="805">
        <f>E439*F439</f>
        <v>0</v>
      </c>
    </row>
    <row r="440" spans="1:8">
      <c r="A440" s="685"/>
      <c r="B440" s="886"/>
      <c r="C440" s="707"/>
      <c r="D440" s="885"/>
      <c r="E440" s="884"/>
      <c r="F440" s="883"/>
      <c r="G440" s="883"/>
      <c r="H440" s="882"/>
    </row>
    <row r="441" spans="1:8" ht="57">
      <c r="A441" s="871">
        <v>17</v>
      </c>
      <c r="B441" s="881" t="s">
        <v>3130</v>
      </c>
      <c r="C441" s="683"/>
      <c r="D441" s="688"/>
      <c r="E441" s="873"/>
      <c r="F441" s="872"/>
      <c r="G441" s="872"/>
      <c r="H441" s="872"/>
    </row>
    <row r="442" spans="1:8" ht="15">
      <c r="A442" s="871"/>
      <c r="B442" s="870"/>
      <c r="C442" s="683"/>
      <c r="D442" s="869" t="s">
        <v>81</v>
      </c>
      <c r="E442" s="868">
        <v>1</v>
      </c>
      <c r="F442" s="866"/>
      <c r="G442" s="867"/>
      <c r="H442" s="866">
        <f>E442*F442</f>
        <v>0</v>
      </c>
    </row>
    <row r="443" spans="1:8">
      <c r="A443" s="871"/>
      <c r="B443" s="870"/>
      <c r="C443" s="683"/>
      <c r="D443" s="688"/>
      <c r="E443" s="873"/>
      <c r="F443" s="872"/>
      <c r="G443" s="872"/>
      <c r="H443" s="872"/>
    </row>
    <row r="444" spans="1:8" ht="42.75">
      <c r="A444" s="871">
        <v>18</v>
      </c>
      <c r="B444" s="874" t="s">
        <v>3129</v>
      </c>
      <c r="C444" s="683"/>
      <c r="D444" s="688"/>
      <c r="E444" s="873"/>
      <c r="F444" s="872"/>
      <c r="G444" s="872"/>
      <c r="H444" s="872"/>
    </row>
    <row r="445" spans="1:8" ht="15">
      <c r="A445" s="871"/>
      <c r="B445" s="870"/>
      <c r="C445" s="683"/>
      <c r="D445" s="869" t="s">
        <v>81</v>
      </c>
      <c r="E445" s="868">
        <v>1</v>
      </c>
      <c r="F445" s="866"/>
      <c r="G445" s="867"/>
      <c r="H445" s="866">
        <f>E445*F445</f>
        <v>0</v>
      </c>
    </row>
    <row r="446" spans="1:8">
      <c r="A446" s="871"/>
      <c r="B446" s="870"/>
      <c r="C446" s="683"/>
      <c r="D446" s="688"/>
      <c r="E446" s="873"/>
      <c r="F446" s="872"/>
      <c r="G446" s="872"/>
      <c r="H446" s="872"/>
    </row>
    <row r="447" spans="1:8" ht="42.75">
      <c r="A447" s="871">
        <v>19</v>
      </c>
      <c r="B447" s="874" t="s">
        <v>3128</v>
      </c>
      <c r="C447" s="877"/>
      <c r="D447" s="869"/>
      <c r="E447" s="868"/>
      <c r="F447" s="876"/>
      <c r="G447" s="876"/>
      <c r="H447" s="875"/>
    </row>
    <row r="448" spans="1:8" ht="15">
      <c r="A448" s="871"/>
      <c r="B448" s="879"/>
      <c r="C448" s="880"/>
      <c r="D448" s="869" t="s">
        <v>81</v>
      </c>
      <c r="E448" s="868">
        <v>1</v>
      </c>
      <c r="F448" s="866"/>
      <c r="G448" s="867"/>
      <c r="H448" s="866">
        <f>E448*F448</f>
        <v>0</v>
      </c>
    </row>
    <row r="449" spans="1:8">
      <c r="A449" s="871"/>
      <c r="B449" s="879"/>
      <c r="C449" s="877"/>
      <c r="D449" s="869"/>
      <c r="E449" s="868"/>
      <c r="F449" s="876"/>
      <c r="G449" s="876"/>
      <c r="H449" s="875"/>
    </row>
    <row r="450" spans="1:8" ht="71.25">
      <c r="A450" s="871">
        <v>20</v>
      </c>
      <c r="B450" s="878" t="s">
        <v>3127</v>
      </c>
      <c r="C450" s="877"/>
      <c r="D450" s="869"/>
      <c r="E450" s="868"/>
      <c r="F450" s="876"/>
      <c r="G450" s="876"/>
      <c r="H450" s="875"/>
    </row>
    <row r="451" spans="1:8" ht="15">
      <c r="A451" s="871"/>
      <c r="B451" s="870"/>
      <c r="C451" s="683"/>
      <c r="D451" s="869" t="s">
        <v>81</v>
      </c>
      <c r="E451" s="868">
        <v>1</v>
      </c>
      <c r="F451" s="866"/>
      <c r="G451" s="867"/>
      <c r="H451" s="866">
        <f>E451*F451</f>
        <v>0</v>
      </c>
    </row>
    <row r="452" spans="1:8">
      <c r="A452" s="871"/>
      <c r="B452" s="870"/>
      <c r="C452" s="683"/>
      <c r="D452" s="688"/>
      <c r="E452" s="873"/>
      <c r="F452" s="872"/>
      <c r="G452" s="872"/>
      <c r="H452" s="872"/>
    </row>
    <row r="453" spans="1:8" ht="57">
      <c r="A453" s="871">
        <v>21</v>
      </c>
      <c r="B453" s="874" t="s">
        <v>3126</v>
      </c>
      <c r="C453" s="683"/>
      <c r="D453" s="688"/>
      <c r="E453" s="873"/>
      <c r="F453" s="872"/>
      <c r="G453" s="872"/>
      <c r="H453" s="872"/>
    </row>
    <row r="454" spans="1:8" ht="15">
      <c r="A454" s="871"/>
      <c r="B454" s="870"/>
      <c r="C454" s="683"/>
      <c r="D454" s="869" t="s">
        <v>81</v>
      </c>
      <c r="E454" s="868">
        <v>1</v>
      </c>
      <c r="F454" s="866"/>
      <c r="G454" s="867"/>
      <c r="H454" s="866">
        <f>E454*F454</f>
        <v>0</v>
      </c>
    </row>
    <row r="455" spans="1:8">
      <c r="B455" s="865"/>
      <c r="C455" s="864"/>
      <c r="D455" s="863"/>
      <c r="E455" s="862"/>
      <c r="F455" s="861"/>
      <c r="G455" s="861"/>
      <c r="H455" s="861"/>
    </row>
    <row r="456" spans="1:8">
      <c r="B456" s="865"/>
      <c r="C456" s="864"/>
      <c r="D456" s="863"/>
      <c r="E456" s="862"/>
      <c r="F456" s="861"/>
      <c r="G456" s="861"/>
      <c r="H456" s="861"/>
    </row>
    <row r="457" spans="1:8" ht="28.5">
      <c r="B457" s="827" t="s">
        <v>3125</v>
      </c>
      <c r="C457" s="783"/>
      <c r="D457" s="777"/>
      <c r="E457" s="809"/>
      <c r="F457" s="839"/>
      <c r="G457" s="839"/>
      <c r="H457" s="813"/>
    </row>
    <row r="458" spans="1:8">
      <c r="B458" s="827" t="s">
        <v>3124</v>
      </c>
      <c r="C458" s="783"/>
      <c r="D458" s="777"/>
      <c r="E458" s="809"/>
      <c r="F458" s="839"/>
      <c r="G458" s="839"/>
      <c r="H458" s="813"/>
    </row>
    <row r="459" spans="1:8">
      <c r="B459" s="827"/>
      <c r="C459" s="783"/>
      <c r="D459" s="777"/>
      <c r="E459" s="809"/>
      <c r="F459" s="839"/>
      <c r="G459" s="839"/>
      <c r="H459" s="813"/>
    </row>
    <row r="460" spans="1:8" ht="89.25">
      <c r="A460" s="787">
        <v>1</v>
      </c>
      <c r="B460" s="773" t="s">
        <v>3123</v>
      </c>
      <c r="C460" s="783"/>
      <c r="D460" s="777"/>
      <c r="E460" s="809"/>
      <c r="F460" s="839"/>
      <c r="G460" s="839"/>
      <c r="H460" s="813"/>
    </row>
    <row r="461" spans="1:8" ht="25.5">
      <c r="A461" s="787"/>
      <c r="B461" s="773" t="s">
        <v>3122</v>
      </c>
      <c r="C461" s="783"/>
      <c r="D461" s="777"/>
      <c r="E461" s="809"/>
      <c r="F461" s="839"/>
      <c r="G461" s="839"/>
      <c r="H461" s="813"/>
    </row>
    <row r="462" spans="1:8" ht="25.5">
      <c r="A462" s="787"/>
      <c r="B462" s="773" t="s">
        <v>3121</v>
      </c>
      <c r="C462" s="783"/>
      <c r="D462" s="777"/>
      <c r="E462" s="809"/>
      <c r="F462" s="839"/>
      <c r="G462" s="839"/>
      <c r="H462" s="813"/>
    </row>
    <row r="463" spans="1:8" ht="15">
      <c r="A463" s="787"/>
      <c r="C463" s="783"/>
      <c r="D463" s="777" t="s">
        <v>81</v>
      </c>
      <c r="E463" s="809">
        <v>1</v>
      </c>
      <c r="F463" s="805"/>
      <c r="G463" s="806"/>
      <c r="H463" s="805">
        <f>E463*F463</f>
        <v>0</v>
      </c>
    </row>
    <row r="464" spans="1:8">
      <c r="C464" s="783"/>
      <c r="D464" s="777"/>
      <c r="E464" s="809"/>
      <c r="F464" s="839"/>
      <c r="G464" s="839"/>
      <c r="H464" s="813"/>
    </row>
    <row r="465" spans="1:8" ht="25.5">
      <c r="A465" s="787">
        <v>2</v>
      </c>
      <c r="B465" s="828" t="s">
        <v>3120</v>
      </c>
      <c r="C465" s="783"/>
      <c r="D465" s="777"/>
      <c r="E465" s="809"/>
      <c r="F465" s="839"/>
      <c r="G465" s="839"/>
      <c r="H465" s="813"/>
    </row>
    <row r="466" spans="1:8">
      <c r="A466" s="787"/>
      <c r="B466" s="828" t="s">
        <v>3119</v>
      </c>
      <c r="C466" s="783"/>
      <c r="D466" s="777"/>
      <c r="E466" s="809"/>
      <c r="F466" s="839"/>
      <c r="G466" s="839"/>
      <c r="H466" s="813"/>
    </row>
    <row r="467" spans="1:8" ht="25.5">
      <c r="A467" s="787"/>
      <c r="B467" s="828" t="s">
        <v>3118</v>
      </c>
      <c r="C467" s="783"/>
      <c r="D467" s="777"/>
      <c r="E467" s="809"/>
      <c r="F467" s="839"/>
      <c r="G467" s="839"/>
      <c r="H467" s="813"/>
    </row>
    <row r="468" spans="1:8" ht="38.25">
      <c r="A468" s="787"/>
      <c r="B468" s="828" t="s">
        <v>3117</v>
      </c>
      <c r="C468" s="783"/>
      <c r="D468" s="777"/>
      <c r="E468" s="809"/>
      <c r="F468" s="839"/>
      <c r="G468" s="839"/>
      <c r="H468" s="813"/>
    </row>
    <row r="469" spans="1:8" ht="25.5">
      <c r="A469" s="787"/>
      <c r="B469" s="828" t="s">
        <v>3116</v>
      </c>
      <c r="C469" s="783"/>
      <c r="D469" s="777"/>
      <c r="E469" s="809"/>
      <c r="F469" s="839"/>
      <c r="G469" s="839"/>
      <c r="H469" s="813"/>
    </row>
    <row r="470" spans="1:8" ht="25.5">
      <c r="A470" s="787"/>
      <c r="B470" s="828" t="s">
        <v>3115</v>
      </c>
      <c r="C470" s="783"/>
      <c r="D470" s="777"/>
      <c r="E470" s="809"/>
      <c r="F470" s="839"/>
      <c r="G470" s="839"/>
      <c r="H470" s="813"/>
    </row>
    <row r="471" spans="1:8" ht="25.5">
      <c r="A471" s="787"/>
      <c r="B471" s="828" t="s">
        <v>3114</v>
      </c>
      <c r="C471" s="783"/>
      <c r="D471" s="777"/>
      <c r="E471" s="809"/>
      <c r="F471" s="839"/>
      <c r="G471" s="839"/>
      <c r="H471" s="813"/>
    </row>
    <row r="472" spans="1:8" ht="15">
      <c r="C472" s="783"/>
      <c r="D472" s="777" t="s">
        <v>81</v>
      </c>
      <c r="E472" s="809">
        <v>1</v>
      </c>
      <c r="F472" s="805"/>
      <c r="G472" s="806"/>
      <c r="H472" s="805">
        <f>E472*F472</f>
        <v>0</v>
      </c>
    </row>
    <row r="473" spans="1:8">
      <c r="C473" s="783"/>
      <c r="D473" s="777"/>
      <c r="E473" s="809"/>
      <c r="F473" s="839"/>
      <c r="G473" s="839"/>
      <c r="H473" s="813"/>
    </row>
    <row r="474" spans="1:8" ht="25.5">
      <c r="A474" s="787">
        <v>3</v>
      </c>
      <c r="B474" s="773" t="s">
        <v>3113</v>
      </c>
      <c r="C474" s="783"/>
      <c r="D474" s="777"/>
      <c r="E474" s="809"/>
      <c r="F474" s="839"/>
      <c r="G474" s="839"/>
      <c r="H474" s="813"/>
    </row>
    <row r="475" spans="1:8">
      <c r="A475" s="787"/>
      <c r="B475" s="773" t="s">
        <v>3112</v>
      </c>
      <c r="C475" s="783"/>
      <c r="D475" s="777"/>
      <c r="E475" s="809"/>
      <c r="F475" s="839"/>
      <c r="G475" s="839"/>
      <c r="H475" s="813"/>
    </row>
    <row r="476" spans="1:8" ht="15">
      <c r="A476" s="787"/>
      <c r="B476" s="828"/>
      <c r="C476" s="783"/>
      <c r="D476" s="777" t="s">
        <v>81</v>
      </c>
      <c r="E476" s="809">
        <v>1</v>
      </c>
      <c r="F476" s="805"/>
      <c r="G476" s="806"/>
      <c r="H476" s="805">
        <f>E476*F476</f>
        <v>0</v>
      </c>
    </row>
    <row r="477" spans="1:8" ht="15">
      <c r="A477" s="787"/>
      <c r="B477" s="828"/>
      <c r="C477" s="783"/>
      <c r="D477" s="777"/>
      <c r="E477" s="809"/>
      <c r="F477" s="786"/>
      <c r="G477" s="806"/>
      <c r="H477" s="786"/>
    </row>
    <row r="478" spans="1:8" ht="51">
      <c r="A478" s="787">
        <v>4</v>
      </c>
      <c r="B478" s="773" t="s">
        <v>3111</v>
      </c>
      <c r="C478" s="783"/>
      <c r="D478" s="777"/>
      <c r="E478" s="809"/>
      <c r="F478" s="839"/>
      <c r="G478" s="839"/>
      <c r="H478" s="813"/>
    </row>
    <row r="479" spans="1:8" ht="15">
      <c r="A479" s="787"/>
      <c r="B479" s="828"/>
      <c r="C479" s="783"/>
      <c r="D479" s="777" t="s">
        <v>81</v>
      </c>
      <c r="E479" s="809">
        <v>1</v>
      </c>
      <c r="F479" s="805"/>
      <c r="G479" s="806"/>
      <c r="H479" s="805">
        <f>E479*F479</f>
        <v>0</v>
      </c>
    </row>
    <row r="480" spans="1:8" ht="15">
      <c r="A480" s="787"/>
      <c r="B480" s="828"/>
      <c r="C480" s="783"/>
      <c r="D480" s="777"/>
      <c r="E480" s="809"/>
      <c r="F480" s="786"/>
      <c r="G480" s="806"/>
      <c r="H480" s="786"/>
    </row>
    <row r="481" spans="1:8" ht="25.5">
      <c r="A481" s="787">
        <v>5</v>
      </c>
      <c r="B481" s="773" t="s">
        <v>3110</v>
      </c>
      <c r="C481" s="783"/>
      <c r="D481" s="777"/>
      <c r="E481" s="809"/>
      <c r="F481" s="839"/>
      <c r="G481" s="839"/>
      <c r="H481" s="813"/>
    </row>
    <row r="482" spans="1:8" ht="38.25">
      <c r="A482" s="787"/>
      <c r="B482" s="773" t="s">
        <v>3109</v>
      </c>
      <c r="C482" s="783"/>
      <c r="D482" s="777"/>
      <c r="E482" s="809"/>
      <c r="F482" s="839"/>
      <c r="G482" s="839"/>
      <c r="H482" s="813"/>
    </row>
    <row r="483" spans="1:8" ht="15">
      <c r="A483" s="787"/>
      <c r="B483" s="828" t="s">
        <v>3105</v>
      </c>
      <c r="C483" s="783"/>
      <c r="D483" s="777" t="s">
        <v>81</v>
      </c>
      <c r="E483" s="809">
        <v>1</v>
      </c>
      <c r="F483" s="805"/>
      <c r="G483" s="806"/>
      <c r="H483" s="805">
        <f>E483*F483</f>
        <v>0</v>
      </c>
    </row>
    <row r="484" spans="1:8">
      <c r="A484" s="787"/>
      <c r="B484" s="828"/>
    </row>
    <row r="485" spans="1:8" ht="63.75">
      <c r="A485" s="787">
        <v>6</v>
      </c>
      <c r="B485" s="828" t="s">
        <v>3108</v>
      </c>
      <c r="C485" s="783"/>
      <c r="D485" s="777"/>
      <c r="E485" s="809"/>
      <c r="F485" s="786"/>
      <c r="G485" s="806"/>
      <c r="H485" s="786"/>
    </row>
    <row r="486" spans="1:8" ht="25.5">
      <c r="A486" s="787"/>
      <c r="B486" s="773" t="s">
        <v>3107</v>
      </c>
      <c r="C486" s="783"/>
      <c r="D486" s="777"/>
      <c r="E486" s="809"/>
      <c r="F486" s="786"/>
      <c r="G486" s="806"/>
      <c r="H486" s="786"/>
    </row>
    <row r="487" spans="1:8" ht="25.5">
      <c r="A487" s="787"/>
      <c r="B487" s="773" t="s">
        <v>3106</v>
      </c>
      <c r="C487" s="783"/>
      <c r="D487" s="777"/>
      <c r="E487" s="809"/>
      <c r="F487" s="786"/>
      <c r="G487" s="806"/>
      <c r="H487" s="786"/>
    </row>
    <row r="488" spans="1:8" ht="15">
      <c r="A488" s="787"/>
      <c r="B488" s="828" t="s">
        <v>3105</v>
      </c>
      <c r="C488" s="783"/>
      <c r="D488" s="777" t="s">
        <v>81</v>
      </c>
      <c r="E488" s="809">
        <v>1</v>
      </c>
      <c r="F488" s="805"/>
      <c r="G488" s="806"/>
      <c r="H488" s="805">
        <f>E488*F488</f>
        <v>0</v>
      </c>
    </row>
    <row r="489" spans="1:8" ht="15">
      <c r="A489" s="787"/>
      <c r="B489" s="828"/>
      <c r="C489" s="783"/>
      <c r="D489" s="777"/>
      <c r="E489" s="809"/>
      <c r="F489" s="786"/>
      <c r="G489" s="806"/>
      <c r="H489" s="786"/>
    </row>
    <row r="490" spans="1:8">
      <c r="B490" s="827" t="s">
        <v>3104</v>
      </c>
      <c r="C490" s="783"/>
      <c r="D490" s="777"/>
      <c r="E490" s="809"/>
      <c r="F490" s="839"/>
      <c r="G490" s="839"/>
      <c r="H490" s="813"/>
    </row>
    <row r="491" spans="1:8">
      <c r="C491" s="783"/>
      <c r="D491" s="777"/>
      <c r="E491" s="809"/>
      <c r="F491" s="839"/>
      <c r="G491" s="839"/>
      <c r="H491" s="813"/>
    </row>
    <row r="492" spans="1:8" ht="63.75">
      <c r="A492" s="774">
        <v>1</v>
      </c>
      <c r="B492" s="773" t="s">
        <v>3103</v>
      </c>
      <c r="C492" s="783"/>
      <c r="D492" s="777"/>
      <c r="E492" s="809"/>
      <c r="F492" s="839"/>
      <c r="G492" s="839"/>
      <c r="H492" s="813"/>
    </row>
    <row r="493" spans="1:8" ht="25.5">
      <c r="B493" s="773" t="s">
        <v>3102</v>
      </c>
      <c r="C493" s="783"/>
      <c r="D493" s="777"/>
      <c r="E493" s="809"/>
      <c r="F493" s="839"/>
      <c r="G493" s="839"/>
      <c r="H493" s="813"/>
    </row>
    <row r="494" spans="1:8" ht="38.25">
      <c r="B494" s="773" t="s">
        <v>3101</v>
      </c>
      <c r="C494" s="783"/>
      <c r="D494" s="777"/>
      <c r="E494" s="809"/>
      <c r="F494" s="839"/>
      <c r="G494" s="839"/>
      <c r="H494" s="813"/>
    </row>
    <row r="495" spans="1:8">
      <c r="B495" s="773" t="s">
        <v>3076</v>
      </c>
      <c r="C495" s="783"/>
      <c r="D495" s="777"/>
      <c r="E495" s="809"/>
      <c r="F495" s="839"/>
      <c r="G495" s="839"/>
      <c r="H495" s="813"/>
    </row>
    <row r="496" spans="1:8" ht="25.5">
      <c r="B496" s="779" t="s">
        <v>3090</v>
      </c>
      <c r="C496" s="783"/>
      <c r="D496" s="777"/>
      <c r="E496" s="809"/>
      <c r="F496" s="839"/>
      <c r="G496" s="839"/>
      <c r="H496" s="813"/>
    </row>
    <row r="497" spans="1:8">
      <c r="C497" s="838" t="s">
        <v>2120</v>
      </c>
      <c r="D497" s="777" t="s">
        <v>1058</v>
      </c>
      <c r="E497" s="809">
        <v>22</v>
      </c>
      <c r="F497" s="805"/>
      <c r="G497" s="837"/>
      <c r="H497" s="805">
        <f>E497*F497</f>
        <v>0</v>
      </c>
    </row>
    <row r="498" spans="1:8">
      <c r="C498" s="838" t="s">
        <v>2119</v>
      </c>
      <c r="D498" s="777" t="s">
        <v>1058</v>
      </c>
      <c r="E498" s="809">
        <v>25</v>
      </c>
      <c r="F498" s="805"/>
      <c r="G498" s="837"/>
      <c r="H498" s="805">
        <f>E498*F498</f>
        <v>0</v>
      </c>
    </row>
    <row r="499" spans="1:8">
      <c r="C499" s="838" t="s">
        <v>2085</v>
      </c>
      <c r="D499" s="777" t="s">
        <v>1058</v>
      </c>
      <c r="E499" s="809">
        <v>27</v>
      </c>
      <c r="F499" s="805"/>
      <c r="G499" s="837"/>
      <c r="H499" s="805">
        <f>E499*F499</f>
        <v>0</v>
      </c>
    </row>
    <row r="500" spans="1:8">
      <c r="C500" s="838" t="s">
        <v>3089</v>
      </c>
      <c r="D500" s="777" t="s">
        <v>1058</v>
      </c>
      <c r="E500" s="809">
        <v>24</v>
      </c>
      <c r="F500" s="805"/>
      <c r="G500" s="837"/>
      <c r="H500" s="805">
        <f>E500*F500</f>
        <v>0</v>
      </c>
    </row>
    <row r="501" spans="1:8">
      <c r="C501" s="783"/>
      <c r="D501" s="777"/>
      <c r="E501" s="809"/>
      <c r="F501" s="839"/>
      <c r="G501" s="839"/>
      <c r="H501" s="813"/>
    </row>
    <row r="502" spans="1:8" ht="38.25">
      <c r="A502" s="774">
        <v>2</v>
      </c>
      <c r="B502" s="773" t="s">
        <v>3100</v>
      </c>
      <c r="C502" s="783"/>
      <c r="D502" s="777"/>
      <c r="E502" s="809"/>
      <c r="F502" s="839"/>
      <c r="G502" s="839"/>
      <c r="H502" s="813"/>
    </row>
    <row r="503" spans="1:8" ht="25.5">
      <c r="B503" s="779" t="s">
        <v>3090</v>
      </c>
      <c r="C503" s="783"/>
      <c r="D503" s="777"/>
      <c r="E503" s="809"/>
      <c r="F503" s="839"/>
      <c r="G503" s="839"/>
      <c r="H503" s="813"/>
    </row>
    <row r="504" spans="1:8">
      <c r="B504" s="828" t="s">
        <v>3099</v>
      </c>
      <c r="C504" s="783"/>
      <c r="D504" s="777" t="s">
        <v>263</v>
      </c>
      <c r="E504" s="809">
        <v>17</v>
      </c>
      <c r="F504" s="805"/>
      <c r="G504" s="837"/>
      <c r="H504" s="805">
        <f>E504*F504</f>
        <v>0</v>
      </c>
    </row>
    <row r="505" spans="1:8">
      <c r="B505" s="828" t="s">
        <v>3098</v>
      </c>
      <c r="C505" s="783"/>
      <c r="D505" s="777" t="s">
        <v>263</v>
      </c>
      <c r="E505" s="809">
        <v>21</v>
      </c>
      <c r="F505" s="805"/>
      <c r="G505" s="837"/>
      <c r="H505" s="805">
        <f>E505*F505</f>
        <v>0</v>
      </c>
    </row>
    <row r="506" spans="1:8">
      <c r="C506" s="783"/>
      <c r="D506" s="777"/>
      <c r="E506" s="809"/>
      <c r="F506" s="839"/>
      <c r="G506" s="839"/>
      <c r="H506" s="813"/>
    </row>
    <row r="507" spans="1:8" ht="38.25">
      <c r="A507" s="774">
        <v>3</v>
      </c>
      <c r="B507" s="773" t="s">
        <v>3097</v>
      </c>
      <c r="C507" s="783"/>
      <c r="D507" s="777"/>
      <c r="E507" s="809"/>
      <c r="F507" s="839"/>
      <c r="G507" s="839"/>
      <c r="H507" s="813"/>
    </row>
    <row r="508" spans="1:8">
      <c r="B508" s="773" t="s">
        <v>3096</v>
      </c>
      <c r="C508" s="783"/>
      <c r="D508" s="777"/>
      <c r="E508" s="809"/>
      <c r="F508" s="839"/>
      <c r="G508" s="839"/>
      <c r="H508" s="813"/>
    </row>
    <row r="509" spans="1:8" ht="25.5">
      <c r="B509" s="773" t="s">
        <v>3095</v>
      </c>
      <c r="C509" s="783"/>
      <c r="D509" s="777"/>
      <c r="E509" s="809"/>
      <c r="F509" s="839"/>
      <c r="G509" s="839"/>
      <c r="H509" s="813"/>
    </row>
    <row r="510" spans="1:8" ht="25.5">
      <c r="B510" s="779" t="s">
        <v>3090</v>
      </c>
      <c r="C510" s="783"/>
      <c r="D510" s="777"/>
      <c r="E510" s="809"/>
      <c r="F510" s="839"/>
      <c r="G510" s="839"/>
      <c r="H510" s="813"/>
    </row>
    <row r="511" spans="1:8">
      <c r="C511" s="838" t="s">
        <v>2085</v>
      </c>
      <c r="D511" s="777" t="s">
        <v>263</v>
      </c>
      <c r="E511" s="809">
        <v>1</v>
      </c>
      <c r="F511" s="805"/>
      <c r="G511" s="837"/>
      <c r="H511" s="805">
        <f>E511*F511</f>
        <v>0</v>
      </c>
    </row>
    <row r="512" spans="1:8">
      <c r="C512" s="838" t="s">
        <v>3089</v>
      </c>
      <c r="D512" s="777" t="s">
        <v>263</v>
      </c>
      <c r="E512" s="809">
        <v>2</v>
      </c>
      <c r="F512" s="805"/>
      <c r="G512" s="837"/>
      <c r="H512" s="805">
        <f>E512*F512</f>
        <v>0</v>
      </c>
    </row>
    <row r="513" spans="1:8">
      <c r="C513" s="783"/>
      <c r="D513" s="777"/>
      <c r="E513" s="809"/>
      <c r="F513" s="839"/>
      <c r="G513" s="839"/>
      <c r="H513" s="813"/>
    </row>
    <row r="514" spans="1:8" ht="51">
      <c r="A514" s="774">
        <v>4</v>
      </c>
      <c r="B514" s="773" t="s">
        <v>3094</v>
      </c>
      <c r="C514" s="783"/>
      <c r="D514" s="777"/>
      <c r="E514" s="809"/>
      <c r="F514" s="839"/>
      <c r="G514" s="839"/>
      <c r="H514" s="813"/>
    </row>
    <row r="515" spans="1:8">
      <c r="B515" s="773" t="s">
        <v>3093</v>
      </c>
      <c r="C515" s="783"/>
      <c r="D515" s="777"/>
      <c r="E515" s="809"/>
      <c r="F515" s="839"/>
      <c r="G515" s="839"/>
      <c r="H515" s="813"/>
    </row>
    <row r="516" spans="1:8" ht="25.5">
      <c r="B516" s="779" t="s">
        <v>3090</v>
      </c>
      <c r="C516" s="783"/>
      <c r="D516" s="777"/>
      <c r="E516" s="809"/>
      <c r="F516" s="839"/>
      <c r="G516" s="839"/>
      <c r="H516" s="813"/>
    </row>
    <row r="517" spans="1:8">
      <c r="C517" s="838" t="s">
        <v>3089</v>
      </c>
      <c r="D517" s="777" t="s">
        <v>263</v>
      </c>
      <c r="E517" s="809">
        <v>2</v>
      </c>
      <c r="F517" s="805"/>
      <c r="G517" s="837"/>
      <c r="H517" s="805">
        <f>E517*F517</f>
        <v>0</v>
      </c>
    </row>
    <row r="518" spans="1:8">
      <c r="C518" s="783"/>
      <c r="D518" s="777"/>
      <c r="E518" s="809"/>
      <c r="F518" s="839"/>
      <c r="G518" s="839"/>
      <c r="H518" s="813"/>
    </row>
    <row r="519" spans="1:8">
      <c r="A519" s="774">
        <v>5</v>
      </c>
      <c r="B519" s="773" t="s">
        <v>3092</v>
      </c>
      <c r="C519" s="783"/>
      <c r="D519" s="777"/>
      <c r="E519" s="809"/>
      <c r="F519" s="839"/>
      <c r="G519" s="839"/>
      <c r="H519" s="813"/>
    </row>
    <row r="520" spans="1:8" ht="25.5">
      <c r="B520" s="779" t="s">
        <v>3090</v>
      </c>
      <c r="C520" s="783"/>
      <c r="D520" s="777"/>
      <c r="E520" s="809"/>
      <c r="F520" s="839"/>
      <c r="G520" s="839"/>
      <c r="H520" s="813"/>
    </row>
    <row r="521" spans="1:8">
      <c r="B521" s="779"/>
      <c r="C521" s="838" t="s">
        <v>2119</v>
      </c>
      <c r="D521" s="777" t="s">
        <v>263</v>
      </c>
      <c r="E521" s="809">
        <v>2</v>
      </c>
      <c r="F521" s="805"/>
      <c r="G521" s="837"/>
      <c r="H521" s="805">
        <f>E521*F521</f>
        <v>0</v>
      </c>
    </row>
    <row r="522" spans="1:8">
      <c r="C522" s="838" t="s">
        <v>2085</v>
      </c>
      <c r="D522" s="777" t="s">
        <v>263</v>
      </c>
      <c r="E522" s="809">
        <v>4</v>
      </c>
      <c r="F522" s="805"/>
      <c r="G522" s="837"/>
      <c r="H522" s="805">
        <f>E522*F522</f>
        <v>0</v>
      </c>
    </row>
    <row r="523" spans="1:8">
      <c r="C523" s="838" t="s">
        <v>3089</v>
      </c>
      <c r="D523" s="777" t="s">
        <v>263</v>
      </c>
      <c r="E523" s="809">
        <v>2</v>
      </c>
      <c r="F523" s="805"/>
      <c r="G523" s="837"/>
      <c r="H523" s="805">
        <f>E523*F523</f>
        <v>0</v>
      </c>
    </row>
    <row r="524" spans="1:8">
      <c r="C524" s="783"/>
      <c r="D524" s="777"/>
      <c r="E524" s="809"/>
      <c r="F524" s="839"/>
      <c r="G524" s="839"/>
      <c r="H524" s="813"/>
    </row>
    <row r="525" spans="1:8" ht="38.25">
      <c r="A525" s="774">
        <v>6</v>
      </c>
      <c r="B525" s="773" t="s">
        <v>3091</v>
      </c>
      <c r="C525" s="783"/>
      <c r="D525" s="777"/>
      <c r="E525" s="809"/>
      <c r="F525" s="839"/>
      <c r="G525" s="839"/>
      <c r="H525" s="813"/>
    </row>
    <row r="526" spans="1:8" ht="25.5">
      <c r="B526" s="779" t="s">
        <v>3090</v>
      </c>
      <c r="C526" s="783"/>
      <c r="D526" s="777"/>
      <c r="E526" s="809"/>
      <c r="F526" s="839"/>
      <c r="G526" s="839"/>
      <c r="H526" s="813"/>
    </row>
    <row r="527" spans="1:8">
      <c r="B527" s="779"/>
      <c r="C527" s="838" t="s">
        <v>2119</v>
      </c>
      <c r="D527" s="777" t="s">
        <v>263</v>
      </c>
      <c r="E527" s="809">
        <v>2</v>
      </c>
      <c r="F527" s="805"/>
      <c r="G527" s="837"/>
      <c r="H527" s="805">
        <f>E527*F527</f>
        <v>0</v>
      </c>
    </row>
    <row r="528" spans="1:8">
      <c r="C528" s="838" t="s">
        <v>2085</v>
      </c>
      <c r="D528" s="777" t="s">
        <v>263</v>
      </c>
      <c r="E528" s="809">
        <v>4</v>
      </c>
      <c r="F528" s="805"/>
      <c r="G528" s="837"/>
      <c r="H528" s="805">
        <f>E528*F528</f>
        <v>0</v>
      </c>
    </row>
    <row r="529" spans="1:8">
      <c r="C529" s="838" t="s">
        <v>3089</v>
      </c>
      <c r="D529" s="777" t="s">
        <v>263</v>
      </c>
      <c r="E529" s="809">
        <v>6</v>
      </c>
      <c r="F529" s="805"/>
      <c r="G529" s="837"/>
      <c r="H529" s="805">
        <f>E529*F529</f>
        <v>0</v>
      </c>
    </row>
    <row r="530" spans="1:8">
      <c r="C530" s="838"/>
      <c r="D530" s="777"/>
      <c r="E530" s="809"/>
      <c r="F530" s="786"/>
      <c r="G530" s="837"/>
      <c r="H530" s="786"/>
    </row>
    <row r="531" spans="1:8" ht="38.25">
      <c r="A531" s="774">
        <v>7</v>
      </c>
      <c r="B531" s="773" t="s">
        <v>3085</v>
      </c>
      <c r="C531" s="778"/>
      <c r="D531" s="777"/>
      <c r="E531" s="809"/>
      <c r="F531" s="839"/>
      <c r="G531" s="839"/>
      <c r="H531" s="813"/>
    </row>
    <row r="532" spans="1:8" ht="38.25">
      <c r="B532" s="773" t="s">
        <v>3084</v>
      </c>
      <c r="C532" s="778"/>
      <c r="D532" s="777"/>
      <c r="E532" s="809"/>
      <c r="F532" s="839"/>
      <c r="G532" s="839"/>
      <c r="H532" s="813"/>
    </row>
    <row r="533" spans="1:8" ht="25.5">
      <c r="B533" s="773" t="s">
        <v>3078</v>
      </c>
      <c r="C533" s="778"/>
      <c r="D533" s="777"/>
      <c r="E533" s="809"/>
      <c r="F533" s="839"/>
      <c r="G533" s="839"/>
      <c r="H533" s="813"/>
    </row>
    <row r="534" spans="1:8" ht="25.5">
      <c r="B534" s="773" t="s">
        <v>3083</v>
      </c>
      <c r="C534" s="778"/>
      <c r="D534" s="777"/>
      <c r="E534" s="809"/>
      <c r="F534" s="839"/>
      <c r="G534" s="839"/>
      <c r="H534" s="813"/>
    </row>
    <row r="535" spans="1:8" ht="76.5">
      <c r="B535" s="828" t="s">
        <v>3088</v>
      </c>
      <c r="C535" s="778"/>
      <c r="D535" s="777"/>
      <c r="E535" s="809"/>
      <c r="F535" s="839"/>
      <c r="G535" s="839"/>
      <c r="H535" s="813"/>
    </row>
    <row r="536" spans="1:8">
      <c r="B536" s="773" t="s">
        <v>3087</v>
      </c>
      <c r="C536" s="778"/>
      <c r="D536" s="777"/>
      <c r="E536" s="809"/>
      <c r="F536" s="839"/>
      <c r="G536" s="839"/>
      <c r="H536" s="813"/>
    </row>
    <row r="537" spans="1:8">
      <c r="B537" s="773" t="s">
        <v>3076</v>
      </c>
      <c r="C537" s="778"/>
      <c r="D537" s="777"/>
      <c r="E537" s="809"/>
      <c r="F537" s="839"/>
      <c r="G537" s="839"/>
      <c r="H537" s="813"/>
    </row>
    <row r="538" spans="1:8" ht="25.5">
      <c r="B538" s="773" t="s">
        <v>3081</v>
      </c>
      <c r="C538" s="778"/>
      <c r="D538" s="777"/>
      <c r="E538" s="809"/>
      <c r="F538" s="839"/>
      <c r="G538" s="839"/>
      <c r="H538" s="813"/>
    </row>
    <row r="539" spans="1:8">
      <c r="B539" s="828" t="s">
        <v>3086</v>
      </c>
      <c r="C539" s="858" t="s">
        <v>2886</v>
      </c>
      <c r="D539" s="857" t="s">
        <v>1058</v>
      </c>
      <c r="E539" s="856">
        <v>644</v>
      </c>
      <c r="F539" s="854"/>
      <c r="G539" s="855"/>
      <c r="H539" s="854">
        <f>E539*F539</f>
        <v>0</v>
      </c>
    </row>
    <row r="540" spans="1:8">
      <c r="B540" s="828" t="s">
        <v>3086</v>
      </c>
      <c r="C540" s="858" t="s">
        <v>3065</v>
      </c>
      <c r="D540" s="857" t="s">
        <v>1058</v>
      </c>
      <c r="E540" s="856">
        <v>512</v>
      </c>
      <c r="F540" s="854"/>
      <c r="G540" s="855"/>
      <c r="H540" s="854">
        <f>E540*F540</f>
        <v>0</v>
      </c>
    </row>
    <row r="541" spans="1:8">
      <c r="B541" s="828" t="s">
        <v>3086</v>
      </c>
      <c r="C541" s="858" t="s">
        <v>3064</v>
      </c>
      <c r="D541" s="857" t="s">
        <v>1058</v>
      </c>
      <c r="E541" s="856">
        <v>261</v>
      </c>
      <c r="F541" s="854"/>
      <c r="G541" s="855"/>
      <c r="H541" s="854">
        <f>E541*F541</f>
        <v>0</v>
      </c>
    </row>
    <row r="542" spans="1:8">
      <c r="B542" s="828" t="s">
        <v>3086</v>
      </c>
      <c r="C542" s="858" t="s">
        <v>3063</v>
      </c>
      <c r="D542" s="857" t="s">
        <v>1058</v>
      </c>
      <c r="E542" s="856">
        <v>283</v>
      </c>
      <c r="F542" s="854"/>
      <c r="G542" s="855"/>
      <c r="H542" s="854">
        <f>E542*F542</f>
        <v>0</v>
      </c>
    </row>
    <row r="543" spans="1:8">
      <c r="C543" s="783"/>
      <c r="D543" s="777"/>
      <c r="E543" s="809"/>
      <c r="F543" s="839"/>
      <c r="G543" s="839"/>
      <c r="H543" s="813"/>
    </row>
    <row r="544" spans="1:8" ht="38.25">
      <c r="A544" s="774">
        <v>8</v>
      </c>
      <c r="B544" s="828" t="s">
        <v>3085</v>
      </c>
      <c r="D544" s="777"/>
      <c r="E544" s="809"/>
      <c r="F544" s="808"/>
      <c r="G544" s="808"/>
      <c r="H544" s="860"/>
    </row>
    <row r="545" spans="1:8" ht="38.25">
      <c r="B545" s="828" t="s">
        <v>3084</v>
      </c>
      <c r="D545" s="777"/>
      <c r="E545" s="809"/>
      <c r="F545" s="808"/>
      <c r="G545" s="808"/>
      <c r="H545" s="860"/>
    </row>
    <row r="546" spans="1:8" ht="25.5">
      <c r="B546" s="828" t="s">
        <v>3078</v>
      </c>
      <c r="D546" s="777"/>
      <c r="E546" s="809"/>
      <c r="F546" s="808"/>
      <c r="G546" s="808"/>
      <c r="H546" s="860"/>
    </row>
    <row r="547" spans="1:8" ht="25.5">
      <c r="B547" s="828" t="s">
        <v>3083</v>
      </c>
      <c r="D547" s="777"/>
      <c r="E547" s="809"/>
      <c r="F547" s="808"/>
      <c r="G547" s="808"/>
      <c r="H547" s="860"/>
    </row>
    <row r="548" spans="1:8" ht="76.5">
      <c r="B548" s="828" t="s">
        <v>3077</v>
      </c>
      <c r="D548" s="777"/>
      <c r="E548" s="809"/>
      <c r="F548" s="808"/>
      <c r="G548" s="808"/>
      <c r="H548" s="860"/>
    </row>
    <row r="549" spans="1:8">
      <c r="B549" s="828" t="s">
        <v>3082</v>
      </c>
      <c r="D549" s="777"/>
      <c r="E549" s="809"/>
      <c r="F549" s="808"/>
      <c r="G549" s="808"/>
      <c r="H549" s="860"/>
    </row>
    <row r="550" spans="1:8">
      <c r="B550" s="828" t="s">
        <v>3076</v>
      </c>
      <c r="D550" s="777"/>
      <c r="E550" s="809"/>
      <c r="F550" s="808"/>
      <c r="G550" s="808"/>
      <c r="H550" s="860"/>
    </row>
    <row r="551" spans="1:8" ht="25.5">
      <c r="B551" s="773" t="s">
        <v>3081</v>
      </c>
      <c r="D551" s="777"/>
      <c r="E551" s="809"/>
      <c r="F551" s="808"/>
      <c r="G551" s="808"/>
      <c r="H551" s="860"/>
    </row>
    <row r="552" spans="1:8">
      <c r="B552" s="843" t="s">
        <v>2960</v>
      </c>
      <c r="C552" s="836" t="s">
        <v>2886</v>
      </c>
      <c r="D552" s="835" t="s">
        <v>1058</v>
      </c>
      <c r="E552" s="834">
        <v>247</v>
      </c>
      <c r="F552" s="853"/>
      <c r="G552" s="833"/>
      <c r="H552" s="853">
        <f>E552*F552</f>
        <v>0</v>
      </c>
    </row>
    <row r="553" spans="1:8">
      <c r="B553" s="843" t="s">
        <v>2960</v>
      </c>
      <c r="C553" s="836" t="s">
        <v>3065</v>
      </c>
      <c r="D553" s="835" t="s">
        <v>1058</v>
      </c>
      <c r="E553" s="834">
        <v>465</v>
      </c>
      <c r="F553" s="853"/>
      <c r="G553" s="833"/>
      <c r="H553" s="853">
        <f>E553*F553</f>
        <v>0</v>
      </c>
    </row>
    <row r="554" spans="1:8">
      <c r="B554" s="843" t="s">
        <v>2960</v>
      </c>
      <c r="C554" s="836" t="s">
        <v>3064</v>
      </c>
      <c r="D554" s="835" t="s">
        <v>1058</v>
      </c>
      <c r="E554" s="834">
        <v>27</v>
      </c>
      <c r="F554" s="853"/>
      <c r="G554" s="833"/>
      <c r="H554" s="853">
        <f>E554*F554</f>
        <v>0</v>
      </c>
    </row>
    <row r="555" spans="1:8">
      <c r="B555" s="843" t="s">
        <v>2960</v>
      </c>
      <c r="C555" s="836" t="s">
        <v>3063</v>
      </c>
      <c r="D555" s="835" t="s">
        <v>1058</v>
      </c>
      <c r="E555" s="834">
        <v>54</v>
      </c>
      <c r="F555" s="853"/>
      <c r="G555" s="833"/>
      <c r="H555" s="853">
        <f>E555*F555</f>
        <v>0</v>
      </c>
    </row>
    <row r="556" spans="1:8" ht="15">
      <c r="C556" s="831"/>
      <c r="D556" s="777"/>
      <c r="E556" s="809"/>
      <c r="F556" s="786"/>
      <c r="G556" s="806"/>
      <c r="H556" s="786"/>
    </row>
    <row r="557" spans="1:8" ht="51">
      <c r="A557" s="774">
        <v>9</v>
      </c>
      <c r="B557" s="828" t="s">
        <v>3080</v>
      </c>
      <c r="C557" s="831"/>
      <c r="D557" s="777"/>
      <c r="E557" s="809"/>
      <c r="F557" s="786"/>
      <c r="G557" s="806"/>
      <c r="H557" s="786"/>
    </row>
    <row r="558" spans="1:8" ht="25.5">
      <c r="B558" s="828" t="s">
        <v>3079</v>
      </c>
      <c r="C558" s="831"/>
      <c r="D558" s="777"/>
      <c r="E558" s="809"/>
      <c r="F558" s="786"/>
      <c r="G558" s="806"/>
      <c r="H558" s="786"/>
    </row>
    <row r="559" spans="1:8" ht="25.5">
      <c r="B559" s="828" t="s">
        <v>3078</v>
      </c>
      <c r="C559" s="831"/>
      <c r="D559" s="777"/>
      <c r="E559" s="809"/>
      <c r="F559" s="786"/>
      <c r="G559" s="806"/>
      <c r="H559" s="786"/>
    </row>
    <row r="560" spans="1:8" ht="76.5">
      <c r="B560" s="828" t="s">
        <v>3077</v>
      </c>
      <c r="C560" s="831"/>
      <c r="D560" s="777"/>
      <c r="E560" s="809"/>
      <c r="F560" s="786"/>
      <c r="G560" s="806"/>
      <c r="H560" s="786"/>
    </row>
    <row r="561" spans="1:8">
      <c r="B561" s="828" t="s">
        <v>3076</v>
      </c>
      <c r="C561" s="783"/>
      <c r="D561" s="777"/>
      <c r="E561" s="809"/>
      <c r="F561" s="839"/>
      <c r="G561" s="839"/>
      <c r="H561" s="813"/>
    </row>
    <row r="562" spans="1:8" ht="25.5">
      <c r="B562" s="828" t="s">
        <v>3075</v>
      </c>
      <c r="C562" s="783"/>
      <c r="D562" s="777"/>
      <c r="E562" s="809"/>
      <c r="F562" s="839"/>
      <c r="G562" s="839"/>
      <c r="H562" s="813"/>
    </row>
    <row r="563" spans="1:8">
      <c r="B563" s="843" t="s">
        <v>2960</v>
      </c>
      <c r="C563" s="836" t="s">
        <v>3062</v>
      </c>
      <c r="D563" s="835" t="s">
        <v>1058</v>
      </c>
      <c r="E563" s="834">
        <v>156</v>
      </c>
      <c r="F563" s="853"/>
      <c r="G563" s="833"/>
      <c r="H563" s="853">
        <f t="shared" ref="H563:H570" si="1">E563*F563</f>
        <v>0</v>
      </c>
    </row>
    <row r="564" spans="1:8">
      <c r="B564" s="843" t="s">
        <v>2960</v>
      </c>
      <c r="C564" s="836" t="s">
        <v>3061</v>
      </c>
      <c r="D564" s="835" t="s">
        <v>1058</v>
      </c>
      <c r="E564" s="834">
        <v>11</v>
      </c>
      <c r="F564" s="853"/>
      <c r="G564" s="833"/>
      <c r="H564" s="853">
        <f t="shared" si="1"/>
        <v>0</v>
      </c>
    </row>
    <row r="565" spans="1:8">
      <c r="B565" s="843" t="s">
        <v>2960</v>
      </c>
      <c r="C565" s="836" t="s">
        <v>3060</v>
      </c>
      <c r="D565" s="835" t="s">
        <v>1058</v>
      </c>
      <c r="E565" s="834">
        <v>113</v>
      </c>
      <c r="F565" s="853"/>
      <c r="G565" s="833"/>
      <c r="H565" s="853">
        <f t="shared" si="1"/>
        <v>0</v>
      </c>
    </row>
    <row r="566" spans="1:8">
      <c r="B566" s="843" t="s">
        <v>2960</v>
      </c>
      <c r="C566" s="836" t="s">
        <v>3058</v>
      </c>
      <c r="D566" s="835" t="s">
        <v>1058</v>
      </c>
      <c r="E566" s="834">
        <v>109</v>
      </c>
      <c r="F566" s="853"/>
      <c r="G566" s="833"/>
      <c r="H566" s="853">
        <f t="shared" si="1"/>
        <v>0</v>
      </c>
    </row>
    <row r="567" spans="1:8">
      <c r="B567" s="843" t="s">
        <v>2960</v>
      </c>
      <c r="C567" s="836" t="s">
        <v>3057</v>
      </c>
      <c r="D567" s="835" t="s">
        <v>1058</v>
      </c>
      <c r="E567" s="834">
        <v>68</v>
      </c>
      <c r="F567" s="853"/>
      <c r="G567" s="833"/>
      <c r="H567" s="853">
        <f t="shared" si="1"/>
        <v>0</v>
      </c>
    </row>
    <row r="568" spans="1:8">
      <c r="B568" s="843" t="s">
        <v>2960</v>
      </c>
      <c r="C568" s="836" t="s">
        <v>3056</v>
      </c>
      <c r="D568" s="835" t="s">
        <v>1058</v>
      </c>
      <c r="E568" s="834">
        <v>64</v>
      </c>
      <c r="F568" s="853"/>
      <c r="G568" s="833"/>
      <c r="H568" s="853">
        <f t="shared" si="1"/>
        <v>0</v>
      </c>
    </row>
    <row r="569" spans="1:8">
      <c r="B569" s="843" t="s">
        <v>2960</v>
      </c>
      <c r="C569" s="836" t="s">
        <v>3055</v>
      </c>
      <c r="D569" s="835" t="s">
        <v>1058</v>
      </c>
      <c r="E569" s="834">
        <v>157</v>
      </c>
      <c r="F569" s="853"/>
      <c r="G569" s="833"/>
      <c r="H569" s="853">
        <f t="shared" si="1"/>
        <v>0</v>
      </c>
    </row>
    <row r="570" spans="1:8">
      <c r="B570" s="843" t="s">
        <v>2960</v>
      </c>
      <c r="C570" s="836" t="s">
        <v>3053</v>
      </c>
      <c r="D570" s="835" t="s">
        <v>1058</v>
      </c>
      <c r="E570" s="834">
        <v>25</v>
      </c>
      <c r="F570" s="853"/>
      <c r="G570" s="833"/>
      <c r="H570" s="853">
        <f t="shared" si="1"/>
        <v>0</v>
      </c>
    </row>
    <row r="571" spans="1:8" ht="15">
      <c r="C571" s="831"/>
      <c r="D571" s="777"/>
      <c r="E571" s="809"/>
      <c r="F571" s="786"/>
      <c r="G571" s="806"/>
      <c r="H571" s="786"/>
    </row>
    <row r="572" spans="1:8" ht="25.5">
      <c r="A572" s="774">
        <v>10</v>
      </c>
      <c r="B572" s="773" t="s">
        <v>3074</v>
      </c>
      <c r="C572" s="831"/>
      <c r="D572" s="777"/>
      <c r="E572" s="809"/>
      <c r="F572" s="786"/>
      <c r="G572" s="806"/>
      <c r="H572" s="786"/>
    </row>
    <row r="573" spans="1:8">
      <c r="C573" s="838" t="s">
        <v>2119</v>
      </c>
      <c r="D573" s="777" t="s">
        <v>263</v>
      </c>
      <c r="E573" s="809">
        <v>10</v>
      </c>
      <c r="F573" s="805"/>
      <c r="G573" s="837"/>
      <c r="H573" s="805">
        <f>E573*F573</f>
        <v>0</v>
      </c>
    </row>
    <row r="574" spans="1:8">
      <c r="C574" s="838" t="s">
        <v>2085</v>
      </c>
      <c r="D574" s="777" t="s">
        <v>263</v>
      </c>
      <c r="E574" s="809">
        <v>6</v>
      </c>
      <c r="F574" s="805"/>
      <c r="G574" s="837"/>
      <c r="H574" s="805">
        <f>E574*F574</f>
        <v>0</v>
      </c>
    </row>
    <row r="575" spans="1:8" ht="15">
      <c r="C575" s="831"/>
      <c r="D575" s="777"/>
      <c r="E575" s="809"/>
      <c r="F575" s="786"/>
      <c r="G575" s="806"/>
      <c r="H575" s="786"/>
    </row>
    <row r="576" spans="1:8" ht="76.5">
      <c r="A576" s="774">
        <v>11</v>
      </c>
      <c r="B576" s="801" t="s">
        <v>3073</v>
      </c>
      <c r="C576" s="831"/>
      <c r="D576" s="777"/>
      <c r="E576" s="809"/>
      <c r="F576" s="786"/>
      <c r="G576" s="806"/>
      <c r="H576" s="786"/>
    </row>
    <row r="577" spans="1:9" ht="25.5">
      <c r="B577" s="773" t="s">
        <v>3072</v>
      </c>
      <c r="C577" s="831"/>
      <c r="D577" s="777"/>
      <c r="E577" s="809"/>
      <c r="F577" s="786"/>
      <c r="G577" s="806"/>
      <c r="H577" s="786"/>
    </row>
    <row r="578" spans="1:9" ht="25.5">
      <c r="B578" s="773" t="s">
        <v>3071</v>
      </c>
      <c r="C578" s="831"/>
      <c r="D578" s="777"/>
      <c r="E578" s="809"/>
      <c r="F578" s="786"/>
      <c r="G578" s="806"/>
      <c r="H578" s="786"/>
    </row>
    <row r="579" spans="1:9">
      <c r="B579" s="828" t="s">
        <v>2950</v>
      </c>
      <c r="C579" s="858" t="s">
        <v>2886</v>
      </c>
      <c r="D579" s="857" t="s">
        <v>1058</v>
      </c>
      <c r="E579" s="856">
        <v>218</v>
      </c>
      <c r="F579" s="854"/>
      <c r="G579" s="855"/>
      <c r="H579" s="854">
        <f>E579*F579</f>
        <v>0</v>
      </c>
      <c r="I579" s="856"/>
    </row>
    <row r="580" spans="1:9">
      <c r="B580" s="828" t="s">
        <v>2950</v>
      </c>
      <c r="C580" s="858" t="s">
        <v>3065</v>
      </c>
      <c r="D580" s="857" t="s">
        <v>1058</v>
      </c>
      <c r="E580" s="856">
        <v>192</v>
      </c>
      <c r="F580" s="854"/>
      <c r="G580" s="855"/>
      <c r="H580" s="854">
        <f>E580*F580</f>
        <v>0</v>
      </c>
      <c r="I580" s="856"/>
    </row>
    <row r="581" spans="1:9">
      <c r="B581" s="828" t="s">
        <v>2950</v>
      </c>
      <c r="C581" s="858" t="s">
        <v>3064</v>
      </c>
      <c r="D581" s="857" t="s">
        <v>1058</v>
      </c>
      <c r="E581" s="856">
        <v>85</v>
      </c>
      <c r="F581" s="854"/>
      <c r="G581" s="855"/>
      <c r="H581" s="854">
        <f>E581*F581</f>
        <v>0</v>
      </c>
      <c r="I581" s="856"/>
    </row>
    <row r="582" spans="1:9">
      <c r="B582" s="828" t="s">
        <v>2950</v>
      </c>
      <c r="C582" s="858" t="s">
        <v>3063</v>
      </c>
      <c r="D582" s="857" t="s">
        <v>1058</v>
      </c>
      <c r="E582" s="856">
        <v>82</v>
      </c>
      <c r="F582" s="854"/>
      <c r="G582" s="855"/>
      <c r="H582" s="854">
        <f>E582*F582</f>
        <v>0</v>
      </c>
      <c r="I582" s="856"/>
    </row>
    <row r="583" spans="1:9" ht="25.5">
      <c r="B583" s="773" t="s">
        <v>3070</v>
      </c>
      <c r="C583" s="858"/>
      <c r="D583" s="857"/>
      <c r="E583" s="856"/>
      <c r="F583" s="859"/>
      <c r="G583" s="855"/>
      <c r="H583" s="859"/>
    </row>
    <row r="584" spans="1:9">
      <c r="B584" s="828" t="s">
        <v>3051</v>
      </c>
      <c r="C584" s="858" t="s">
        <v>2886</v>
      </c>
      <c r="D584" s="857" t="s">
        <v>1058</v>
      </c>
      <c r="E584" s="856">
        <v>449</v>
      </c>
      <c r="F584" s="854"/>
      <c r="G584" s="855"/>
      <c r="H584" s="854">
        <f>E584*F584</f>
        <v>0</v>
      </c>
    </row>
    <row r="585" spans="1:9">
      <c r="B585" s="828" t="s">
        <v>3051</v>
      </c>
      <c r="C585" s="858" t="s">
        <v>3065</v>
      </c>
      <c r="D585" s="857" t="s">
        <v>1058</v>
      </c>
      <c r="E585" s="856">
        <v>336</v>
      </c>
      <c r="F585" s="854"/>
      <c r="G585" s="855"/>
      <c r="H585" s="854">
        <f>E585*F585</f>
        <v>0</v>
      </c>
    </row>
    <row r="586" spans="1:9">
      <c r="B586" s="828" t="s">
        <v>2883</v>
      </c>
      <c r="C586" s="858" t="s">
        <v>3064</v>
      </c>
      <c r="D586" s="857" t="s">
        <v>1058</v>
      </c>
      <c r="E586" s="856">
        <v>191</v>
      </c>
      <c r="F586" s="854"/>
      <c r="G586" s="855"/>
      <c r="H586" s="854">
        <f>E586*F586</f>
        <v>0</v>
      </c>
    </row>
    <row r="587" spans="1:9">
      <c r="B587" s="828" t="s">
        <v>3069</v>
      </c>
      <c r="C587" s="858" t="s">
        <v>3063</v>
      </c>
      <c r="D587" s="857" t="s">
        <v>1058</v>
      </c>
      <c r="E587" s="856">
        <v>217</v>
      </c>
      <c r="F587" s="854"/>
      <c r="G587" s="855"/>
      <c r="H587" s="854">
        <f>E587*F587</f>
        <v>0</v>
      </c>
    </row>
    <row r="588" spans="1:9" ht="15">
      <c r="B588" s="828"/>
      <c r="C588" s="831"/>
      <c r="D588" s="777"/>
      <c r="E588" s="809"/>
      <c r="F588" s="786"/>
      <c r="G588" s="806"/>
      <c r="H588" s="786"/>
    </row>
    <row r="589" spans="1:9" ht="38.25">
      <c r="A589" s="774">
        <v>12</v>
      </c>
      <c r="B589" s="773" t="s">
        <v>3068</v>
      </c>
      <c r="C589" s="783"/>
      <c r="D589" s="777"/>
      <c r="E589" s="809"/>
      <c r="F589" s="839"/>
      <c r="G589" s="839"/>
      <c r="H589" s="813"/>
    </row>
    <row r="590" spans="1:9" ht="25.5">
      <c r="B590" s="773" t="s">
        <v>3067</v>
      </c>
      <c r="C590" s="783"/>
      <c r="D590" s="767"/>
      <c r="E590" s="767"/>
      <c r="F590" s="767"/>
      <c r="G590" s="767"/>
      <c r="H590" s="767"/>
    </row>
    <row r="591" spans="1:9" ht="15">
      <c r="C591" s="783"/>
      <c r="D591" s="767" t="s">
        <v>128</v>
      </c>
      <c r="E591" s="809">
        <v>74</v>
      </c>
      <c r="F591" s="805"/>
      <c r="G591" s="806"/>
      <c r="H591" s="805">
        <f>E591*F591</f>
        <v>0</v>
      </c>
    </row>
    <row r="592" spans="1:9" ht="15">
      <c r="B592" s="828"/>
      <c r="C592" s="831"/>
      <c r="D592" s="777"/>
      <c r="E592" s="809"/>
      <c r="F592" s="786"/>
      <c r="G592" s="806"/>
      <c r="H592" s="786"/>
    </row>
    <row r="593" spans="1:8" ht="76.5">
      <c r="A593" s="774">
        <v>13</v>
      </c>
      <c r="B593" s="801" t="s">
        <v>3066</v>
      </c>
      <c r="C593" s="778"/>
      <c r="D593" s="777"/>
      <c r="E593" s="809"/>
      <c r="F593" s="808"/>
      <c r="G593" s="808"/>
      <c r="H593" s="813"/>
    </row>
    <row r="594" spans="1:8" ht="25.5">
      <c r="B594" s="704" t="s">
        <v>2889</v>
      </c>
      <c r="C594" s="831"/>
      <c r="D594" s="777"/>
      <c r="E594" s="809"/>
      <c r="F594" s="839"/>
      <c r="G594" s="839"/>
      <c r="H594" s="813"/>
    </row>
    <row r="595" spans="1:8" ht="25.5">
      <c r="B595" s="773" t="s">
        <v>2888</v>
      </c>
      <c r="C595" s="778"/>
      <c r="D595" s="777"/>
      <c r="E595" s="809"/>
      <c r="F595" s="808"/>
      <c r="G595" s="808"/>
      <c r="H595" s="813"/>
    </row>
    <row r="596" spans="1:8">
      <c r="B596" s="773" t="s">
        <v>2887</v>
      </c>
      <c r="C596" s="778"/>
      <c r="D596" s="777"/>
      <c r="E596" s="809"/>
      <c r="F596" s="808"/>
      <c r="G596" s="808"/>
      <c r="H596" s="813"/>
    </row>
    <row r="597" spans="1:8">
      <c r="B597" s="828" t="s">
        <v>3051</v>
      </c>
      <c r="C597" s="836" t="s">
        <v>2886</v>
      </c>
      <c r="D597" s="835" t="s">
        <v>1058</v>
      </c>
      <c r="E597" s="834">
        <v>256</v>
      </c>
      <c r="F597" s="853"/>
      <c r="G597" s="833"/>
      <c r="H597" s="853">
        <f t="shared" ref="H597:H608" si="2">E597*F597</f>
        <v>0</v>
      </c>
    </row>
    <row r="598" spans="1:8">
      <c r="B598" s="828" t="s">
        <v>2883</v>
      </c>
      <c r="C598" s="836" t="s">
        <v>3065</v>
      </c>
      <c r="D598" s="835" t="s">
        <v>1058</v>
      </c>
      <c r="E598" s="834">
        <v>482</v>
      </c>
      <c r="F598" s="853"/>
      <c r="G598" s="833"/>
      <c r="H598" s="853">
        <f t="shared" si="2"/>
        <v>0</v>
      </c>
    </row>
    <row r="599" spans="1:8">
      <c r="B599" s="828" t="s">
        <v>3050</v>
      </c>
      <c r="C599" s="836" t="s">
        <v>3064</v>
      </c>
      <c r="D599" s="835" t="s">
        <v>1058</v>
      </c>
      <c r="E599" s="834">
        <v>29</v>
      </c>
      <c r="F599" s="853"/>
      <c r="G599" s="833"/>
      <c r="H599" s="853">
        <f t="shared" si="2"/>
        <v>0</v>
      </c>
    </row>
    <row r="600" spans="1:8">
      <c r="B600" s="828" t="s">
        <v>3050</v>
      </c>
      <c r="C600" s="836" t="s">
        <v>3063</v>
      </c>
      <c r="D600" s="835" t="s">
        <v>1058</v>
      </c>
      <c r="E600" s="834">
        <v>59</v>
      </c>
      <c r="F600" s="853"/>
      <c r="G600" s="833"/>
      <c r="H600" s="853">
        <f t="shared" si="2"/>
        <v>0</v>
      </c>
    </row>
    <row r="601" spans="1:8">
      <c r="B601" s="828" t="s">
        <v>3051</v>
      </c>
      <c r="C601" s="836" t="s">
        <v>3062</v>
      </c>
      <c r="D601" s="835" t="s">
        <v>1058</v>
      </c>
      <c r="E601" s="834">
        <v>156</v>
      </c>
      <c r="F601" s="853"/>
      <c r="G601" s="833"/>
      <c r="H601" s="853">
        <f t="shared" si="2"/>
        <v>0</v>
      </c>
    </row>
    <row r="602" spans="1:8">
      <c r="B602" s="828" t="s">
        <v>2883</v>
      </c>
      <c r="C602" s="836" t="s">
        <v>3061</v>
      </c>
      <c r="D602" s="835" t="s">
        <v>1058</v>
      </c>
      <c r="E602" s="834">
        <v>12</v>
      </c>
      <c r="F602" s="853"/>
      <c r="G602" s="833"/>
      <c r="H602" s="853">
        <f t="shared" si="2"/>
        <v>0</v>
      </c>
    </row>
    <row r="603" spans="1:8">
      <c r="B603" s="828" t="s">
        <v>3050</v>
      </c>
      <c r="C603" s="836" t="s">
        <v>3060</v>
      </c>
      <c r="D603" s="835" t="s">
        <v>1058</v>
      </c>
      <c r="E603" s="834">
        <v>122</v>
      </c>
      <c r="F603" s="853"/>
      <c r="G603" s="833"/>
      <c r="H603" s="853">
        <f t="shared" si="2"/>
        <v>0</v>
      </c>
    </row>
    <row r="604" spans="1:8">
      <c r="B604" s="828" t="s">
        <v>3059</v>
      </c>
      <c r="C604" s="836" t="s">
        <v>3058</v>
      </c>
      <c r="D604" s="835" t="s">
        <v>1058</v>
      </c>
      <c r="E604" s="834">
        <v>118</v>
      </c>
      <c r="F604" s="853"/>
      <c r="G604" s="833"/>
      <c r="H604" s="853">
        <f t="shared" si="2"/>
        <v>0</v>
      </c>
    </row>
    <row r="605" spans="1:8">
      <c r="B605" s="828" t="s">
        <v>3054</v>
      </c>
      <c r="C605" s="836" t="s">
        <v>3057</v>
      </c>
      <c r="D605" s="835" t="s">
        <v>1058</v>
      </c>
      <c r="E605" s="834">
        <v>77</v>
      </c>
      <c r="F605" s="853"/>
      <c r="G605" s="833"/>
      <c r="H605" s="853">
        <f t="shared" si="2"/>
        <v>0</v>
      </c>
    </row>
    <row r="606" spans="1:8">
      <c r="B606" s="828" t="s">
        <v>3054</v>
      </c>
      <c r="C606" s="836" t="s">
        <v>3056</v>
      </c>
      <c r="D606" s="835" t="s">
        <v>1058</v>
      </c>
      <c r="E606" s="834">
        <v>73</v>
      </c>
      <c r="F606" s="853"/>
      <c r="G606" s="833"/>
      <c r="H606" s="853">
        <f t="shared" si="2"/>
        <v>0</v>
      </c>
    </row>
    <row r="607" spans="1:8">
      <c r="B607" s="828" t="s">
        <v>3054</v>
      </c>
      <c r="C607" s="836" t="s">
        <v>3055</v>
      </c>
      <c r="D607" s="835" t="s">
        <v>1058</v>
      </c>
      <c r="E607" s="834">
        <v>160</v>
      </c>
      <c r="F607" s="853"/>
      <c r="G607" s="833"/>
      <c r="H607" s="853">
        <f t="shared" si="2"/>
        <v>0</v>
      </c>
    </row>
    <row r="608" spans="1:8">
      <c r="B608" s="828" t="s">
        <v>3054</v>
      </c>
      <c r="C608" s="836" t="s">
        <v>3053</v>
      </c>
      <c r="D608" s="835" t="s">
        <v>1058</v>
      </c>
      <c r="E608" s="834">
        <v>27</v>
      </c>
      <c r="F608" s="853"/>
      <c r="G608" s="833"/>
      <c r="H608" s="853">
        <f t="shared" si="2"/>
        <v>0</v>
      </c>
    </row>
    <row r="609" spans="1:8">
      <c r="B609" s="828"/>
      <c r="C609" s="836"/>
      <c r="D609" s="835"/>
      <c r="E609" s="834"/>
      <c r="F609" s="832"/>
      <c r="G609" s="833"/>
      <c r="H609" s="832"/>
    </row>
    <row r="610" spans="1:8" ht="76.5">
      <c r="A610" s="774">
        <v>14</v>
      </c>
      <c r="B610" s="801" t="s">
        <v>3052</v>
      </c>
      <c r="C610" s="778"/>
      <c r="D610" s="777"/>
      <c r="E610" s="809"/>
      <c r="F610" s="808"/>
      <c r="G610" s="808"/>
      <c r="H610" s="813"/>
    </row>
    <row r="611" spans="1:8" ht="25.5">
      <c r="B611" s="704" t="s">
        <v>2889</v>
      </c>
      <c r="C611" s="831"/>
      <c r="D611" s="777"/>
      <c r="E611" s="809"/>
      <c r="F611" s="839"/>
      <c r="G611" s="839"/>
      <c r="H611" s="813"/>
    </row>
    <row r="612" spans="1:8" ht="25.5">
      <c r="B612" s="773" t="s">
        <v>2888</v>
      </c>
      <c r="C612" s="778"/>
      <c r="D612" s="777"/>
      <c r="E612" s="809"/>
      <c r="F612" s="808"/>
      <c r="G612" s="808"/>
      <c r="H612" s="813"/>
    </row>
    <row r="613" spans="1:8">
      <c r="B613" s="773" t="s">
        <v>2887</v>
      </c>
      <c r="C613" s="778"/>
      <c r="D613" s="777"/>
      <c r="E613" s="809"/>
      <c r="F613" s="808"/>
      <c r="G613" s="808"/>
      <c r="H613" s="813"/>
    </row>
    <row r="614" spans="1:8">
      <c r="B614" s="828" t="s">
        <v>3051</v>
      </c>
      <c r="C614" s="836"/>
      <c r="D614" s="777" t="s">
        <v>128</v>
      </c>
      <c r="E614" s="809">
        <v>18</v>
      </c>
      <c r="F614" s="805"/>
      <c r="G614" s="837"/>
      <c r="H614" s="805">
        <f>E614*F614</f>
        <v>0</v>
      </c>
    </row>
    <row r="615" spans="1:8">
      <c r="B615" s="828" t="s">
        <v>2883</v>
      </c>
      <c r="C615" s="836"/>
      <c r="D615" s="777" t="s">
        <v>128</v>
      </c>
      <c r="E615" s="809">
        <v>27</v>
      </c>
      <c r="F615" s="805"/>
      <c r="G615" s="837"/>
      <c r="H615" s="805">
        <f>E615*F615</f>
        <v>0</v>
      </c>
    </row>
    <row r="616" spans="1:8">
      <c r="B616" s="828" t="s">
        <v>3050</v>
      </c>
      <c r="C616" s="836"/>
      <c r="D616" s="777" t="s">
        <v>128</v>
      </c>
      <c r="E616" s="809">
        <v>36</v>
      </c>
      <c r="F616" s="805"/>
      <c r="G616" s="837"/>
      <c r="H616" s="805">
        <f>E616*F616</f>
        <v>0</v>
      </c>
    </row>
    <row r="617" spans="1:8">
      <c r="B617" s="828"/>
      <c r="C617" s="836"/>
      <c r="D617" s="835"/>
      <c r="E617" s="834"/>
      <c r="F617" s="832"/>
      <c r="G617" s="833"/>
      <c r="H617" s="832"/>
    </row>
    <row r="618" spans="1:8">
      <c r="B618" s="828"/>
      <c r="C618" s="836"/>
      <c r="D618" s="835"/>
      <c r="E618" s="834"/>
      <c r="F618" s="832"/>
      <c r="G618" s="833"/>
      <c r="H618" s="832"/>
    </row>
    <row r="619" spans="1:8" ht="25.5">
      <c r="A619" s="774">
        <v>15</v>
      </c>
      <c r="B619" s="704" t="s">
        <v>3049</v>
      </c>
      <c r="C619" s="831"/>
      <c r="D619" s="777"/>
      <c r="E619" s="809"/>
      <c r="F619" s="839"/>
      <c r="G619" s="839"/>
      <c r="H619" s="813"/>
    </row>
    <row r="620" spans="1:8" ht="38.25">
      <c r="B620" s="773" t="s">
        <v>3048</v>
      </c>
      <c r="C620" s="831"/>
      <c r="D620" s="777"/>
      <c r="E620" s="809"/>
      <c r="F620" s="839"/>
      <c r="G620" s="839"/>
      <c r="H620" s="813"/>
    </row>
    <row r="621" spans="1:8" ht="25.5">
      <c r="B621" s="773" t="s">
        <v>3047</v>
      </c>
      <c r="C621" s="831"/>
      <c r="D621" s="777"/>
      <c r="E621" s="809"/>
      <c r="F621" s="839"/>
      <c r="G621" s="839"/>
      <c r="H621" s="813"/>
    </row>
    <row r="622" spans="1:8">
      <c r="B622" s="773" t="s">
        <v>3046</v>
      </c>
      <c r="C622" s="831"/>
      <c r="D622" s="777"/>
      <c r="E622" s="809"/>
      <c r="F622" s="839"/>
      <c r="G622" s="839"/>
      <c r="H622" s="813"/>
    </row>
    <row r="623" spans="1:8">
      <c r="B623" s="704" t="s">
        <v>3045</v>
      </c>
      <c r="C623" s="831"/>
      <c r="D623" s="777"/>
      <c r="E623" s="809"/>
      <c r="F623" s="839"/>
      <c r="G623" s="839"/>
      <c r="H623" s="813"/>
    </row>
    <row r="624" spans="1:8">
      <c r="B624" s="703" t="s">
        <v>3044</v>
      </c>
      <c r="C624" s="831"/>
      <c r="D624" s="777" t="s">
        <v>1058</v>
      </c>
      <c r="E624" s="809">
        <v>52</v>
      </c>
      <c r="F624" s="805"/>
      <c r="G624" s="837"/>
      <c r="H624" s="805">
        <f>E624*F624</f>
        <v>0</v>
      </c>
    </row>
    <row r="625" spans="1:8">
      <c r="B625" s="703" t="s">
        <v>3043</v>
      </c>
      <c r="C625" s="831"/>
      <c r="D625" s="777" t="s">
        <v>1058</v>
      </c>
      <c r="E625" s="809">
        <v>66</v>
      </c>
      <c r="F625" s="805"/>
      <c r="G625" s="837"/>
      <c r="H625" s="805">
        <f>E625*F625</f>
        <v>0</v>
      </c>
    </row>
    <row r="626" spans="1:8">
      <c r="B626" s="828"/>
      <c r="C626" s="836"/>
      <c r="D626" s="835"/>
      <c r="E626" s="834"/>
      <c r="F626" s="832"/>
      <c r="G626" s="833"/>
      <c r="H626" s="832"/>
    </row>
    <row r="627" spans="1:8" ht="63.75">
      <c r="A627" s="774">
        <v>16</v>
      </c>
      <c r="B627" s="773" t="s">
        <v>3042</v>
      </c>
      <c r="C627" s="783"/>
      <c r="D627" s="767"/>
      <c r="E627" s="767"/>
      <c r="F627" s="767"/>
      <c r="G627" s="767"/>
      <c r="H627" s="767"/>
    </row>
    <row r="628" spans="1:8" ht="38.25">
      <c r="B628" s="773" t="s">
        <v>3041</v>
      </c>
      <c r="C628" s="783"/>
      <c r="D628" s="767"/>
      <c r="E628" s="767"/>
      <c r="F628" s="767"/>
      <c r="G628" s="767"/>
      <c r="H628" s="767"/>
    </row>
    <row r="629" spans="1:8" ht="38.25">
      <c r="B629" s="773" t="s">
        <v>3040</v>
      </c>
      <c r="C629" s="783"/>
      <c r="D629" s="767"/>
      <c r="E629" s="767"/>
      <c r="F629" s="767"/>
      <c r="G629" s="767"/>
      <c r="H629" s="767"/>
    </row>
    <row r="630" spans="1:8" ht="25.5">
      <c r="B630" s="828" t="s">
        <v>3039</v>
      </c>
      <c r="C630" s="783"/>
      <c r="D630" s="767" t="s">
        <v>263</v>
      </c>
      <c r="E630" s="809">
        <v>5</v>
      </c>
      <c r="F630" s="805"/>
      <c r="G630" s="806"/>
      <c r="H630" s="805">
        <f>E630*F630</f>
        <v>0</v>
      </c>
    </row>
    <row r="631" spans="1:8" ht="25.5">
      <c r="B631" s="828" t="s">
        <v>3038</v>
      </c>
      <c r="C631" s="783"/>
      <c r="D631" s="767" t="s">
        <v>263</v>
      </c>
      <c r="E631" s="809">
        <v>3</v>
      </c>
      <c r="F631" s="805"/>
      <c r="G631" s="806"/>
      <c r="H631" s="805">
        <f>E631*F631</f>
        <v>0</v>
      </c>
    </row>
    <row r="632" spans="1:8">
      <c r="C632" s="783"/>
      <c r="D632" s="767"/>
      <c r="E632" s="767"/>
      <c r="F632" s="767"/>
      <c r="G632" s="767"/>
      <c r="H632" s="767"/>
    </row>
    <row r="633" spans="1:8" ht="25.5">
      <c r="A633" s="774">
        <v>17</v>
      </c>
      <c r="B633" s="845" t="s">
        <v>3037</v>
      </c>
      <c r="C633" s="783"/>
      <c r="D633" s="767"/>
      <c r="E633" s="767"/>
      <c r="F633" s="767"/>
      <c r="G633" s="767"/>
      <c r="H633" s="767"/>
    </row>
    <row r="634" spans="1:8" ht="51">
      <c r="B634" s="845" t="s">
        <v>3036</v>
      </c>
      <c r="C634" s="783"/>
      <c r="D634" s="767"/>
      <c r="E634" s="767"/>
      <c r="F634" s="767"/>
      <c r="G634" s="767"/>
      <c r="H634" s="767"/>
    </row>
    <row r="635" spans="1:8" ht="25.5">
      <c r="B635" s="845" t="s">
        <v>3035</v>
      </c>
      <c r="C635" s="783"/>
      <c r="D635" s="767"/>
      <c r="E635" s="767"/>
      <c r="F635" s="767"/>
      <c r="G635" s="767"/>
      <c r="H635" s="767"/>
    </row>
    <row r="636" spans="1:8" ht="38.25">
      <c r="B636" s="845" t="s">
        <v>3034</v>
      </c>
      <c r="C636" s="783"/>
      <c r="D636" s="767"/>
      <c r="E636" s="767"/>
      <c r="F636" s="767"/>
      <c r="G636" s="767"/>
      <c r="H636" s="767"/>
    </row>
    <row r="637" spans="1:8">
      <c r="B637" s="845" t="s">
        <v>3033</v>
      </c>
      <c r="C637" s="783"/>
      <c r="D637" s="767"/>
      <c r="E637" s="767"/>
      <c r="F637" s="767"/>
      <c r="G637" s="767"/>
      <c r="H637" s="767"/>
    </row>
    <row r="638" spans="1:8">
      <c r="B638" s="845" t="s">
        <v>3032</v>
      </c>
      <c r="C638" s="783"/>
      <c r="D638" s="767"/>
      <c r="E638" s="767"/>
      <c r="F638" s="767"/>
      <c r="G638" s="767"/>
      <c r="H638" s="767"/>
    </row>
    <row r="639" spans="1:8">
      <c r="B639" s="845" t="s">
        <v>3031</v>
      </c>
      <c r="C639" s="783"/>
      <c r="D639" s="767"/>
      <c r="E639" s="767"/>
      <c r="F639" s="767"/>
      <c r="G639" s="767"/>
      <c r="H639" s="767"/>
    </row>
    <row r="640" spans="1:8" ht="25.5">
      <c r="B640" s="845" t="s">
        <v>3030</v>
      </c>
      <c r="C640" s="783"/>
      <c r="D640" s="767"/>
      <c r="E640" s="767"/>
      <c r="F640" s="767"/>
      <c r="G640" s="767"/>
      <c r="H640" s="767"/>
    </row>
    <row r="641" spans="1:8" ht="15">
      <c r="C641" s="783"/>
      <c r="D641" s="767" t="s">
        <v>263</v>
      </c>
      <c r="E641" s="809">
        <v>6</v>
      </c>
      <c r="F641" s="805"/>
      <c r="G641" s="806"/>
      <c r="H641" s="805">
        <f>E641*F641</f>
        <v>0</v>
      </c>
    </row>
    <row r="642" spans="1:8">
      <c r="C642" s="783"/>
      <c r="D642" s="767"/>
      <c r="E642" s="767"/>
      <c r="F642" s="767"/>
      <c r="G642" s="767"/>
      <c r="H642" s="767"/>
    </row>
    <row r="643" spans="1:8" ht="25.5">
      <c r="A643" s="774">
        <v>18</v>
      </c>
      <c r="B643" s="845" t="s">
        <v>3029</v>
      </c>
      <c r="C643" s="852"/>
      <c r="D643" s="850"/>
      <c r="E643" s="849"/>
      <c r="F643" s="851"/>
      <c r="G643" s="848"/>
      <c r="H643" s="851"/>
    </row>
    <row r="644" spans="1:8">
      <c r="B644" s="845" t="s">
        <v>3028</v>
      </c>
      <c r="C644" s="852"/>
      <c r="D644" s="850"/>
      <c r="E644" s="849"/>
      <c r="F644" s="851"/>
      <c r="G644" s="848"/>
      <c r="H644" s="851"/>
    </row>
    <row r="645" spans="1:8">
      <c r="B645" s="845" t="s">
        <v>3027</v>
      </c>
      <c r="C645" s="852"/>
      <c r="D645" s="850"/>
      <c r="E645" s="849"/>
      <c r="F645" s="851"/>
      <c r="G645" s="848"/>
      <c r="H645" s="851"/>
    </row>
    <row r="646" spans="1:8">
      <c r="B646" s="845" t="s">
        <v>3026</v>
      </c>
      <c r="C646" s="852"/>
      <c r="D646" s="850"/>
      <c r="E646" s="849"/>
      <c r="F646" s="851"/>
      <c r="G646" s="848"/>
      <c r="H646" s="851"/>
    </row>
    <row r="647" spans="1:8">
      <c r="B647" s="845" t="s">
        <v>3025</v>
      </c>
      <c r="C647" s="852"/>
      <c r="D647" s="850"/>
      <c r="E647" s="849"/>
      <c r="F647" s="851"/>
      <c r="G647" s="848"/>
      <c r="H647" s="851"/>
    </row>
    <row r="648" spans="1:8" ht="25.5">
      <c r="B648" s="845" t="s">
        <v>3024</v>
      </c>
      <c r="C648" s="852"/>
      <c r="D648" s="850"/>
      <c r="E648" s="849"/>
      <c r="F648" s="851"/>
      <c r="G648" s="848"/>
      <c r="H648" s="851"/>
    </row>
    <row r="649" spans="1:8">
      <c r="B649" s="845"/>
      <c r="C649" s="831" t="s">
        <v>2123</v>
      </c>
      <c r="D649" s="850" t="s">
        <v>81</v>
      </c>
      <c r="E649" s="849">
        <v>1</v>
      </c>
      <c r="F649" s="847"/>
      <c r="G649" s="848"/>
      <c r="H649" s="847">
        <f>E649*F649</f>
        <v>0</v>
      </c>
    </row>
    <row r="650" spans="1:8">
      <c r="C650" s="783"/>
      <c r="D650" s="767"/>
      <c r="E650" s="767"/>
      <c r="F650" s="767"/>
      <c r="G650" s="767"/>
      <c r="H650" s="767"/>
    </row>
    <row r="651" spans="1:8" ht="15">
      <c r="A651" s="774">
        <v>19</v>
      </c>
      <c r="B651" s="845" t="s">
        <v>3020</v>
      </c>
      <c r="C651" s="844"/>
      <c r="D651" s="742"/>
      <c r="E651" s="741"/>
      <c r="F651" s="790"/>
      <c r="G651" s="740"/>
      <c r="H651" s="790"/>
    </row>
    <row r="652" spans="1:8" ht="15">
      <c r="B652" s="845" t="s">
        <v>3023</v>
      </c>
      <c r="C652" s="844"/>
      <c r="D652" s="742"/>
      <c r="E652" s="741"/>
      <c r="F652" s="790"/>
      <c r="G652" s="740"/>
      <c r="H652" s="790"/>
    </row>
    <row r="653" spans="1:8" ht="15">
      <c r="B653" s="845" t="s">
        <v>3017</v>
      </c>
      <c r="C653" s="844"/>
      <c r="D653" s="742"/>
      <c r="E653" s="741"/>
      <c r="F653" s="790"/>
      <c r="G653" s="740"/>
      <c r="H653" s="790"/>
    </row>
    <row r="654" spans="1:8" ht="25.5">
      <c r="B654" s="845" t="s">
        <v>3016</v>
      </c>
      <c r="C654" s="844"/>
      <c r="D654" s="742"/>
      <c r="E654" s="741"/>
      <c r="F654" s="790"/>
      <c r="G654" s="740"/>
      <c r="H654" s="790"/>
    </row>
    <row r="655" spans="1:8" ht="15">
      <c r="B655" s="845" t="s">
        <v>3015</v>
      </c>
      <c r="C655" s="844"/>
      <c r="D655" s="742"/>
      <c r="E655" s="741"/>
      <c r="F655" s="790"/>
      <c r="G655" s="740"/>
      <c r="H655" s="790"/>
    </row>
    <row r="656" spans="1:8" ht="15">
      <c r="B656" s="845" t="s">
        <v>3022</v>
      </c>
      <c r="C656" s="844"/>
      <c r="D656" s="742"/>
      <c r="E656" s="741"/>
      <c r="F656" s="790"/>
      <c r="G656" s="740"/>
      <c r="H656" s="790"/>
    </row>
    <row r="657" spans="1:8" ht="25.5">
      <c r="B657" s="845" t="s">
        <v>3021</v>
      </c>
      <c r="C657" s="844"/>
      <c r="D657" s="742"/>
      <c r="E657" s="741"/>
      <c r="F657" s="790"/>
      <c r="G657" s="740"/>
      <c r="H657" s="790"/>
    </row>
    <row r="658" spans="1:8" ht="15">
      <c r="B658" s="845"/>
      <c r="C658" s="844" t="s">
        <v>2134</v>
      </c>
      <c r="D658" s="742" t="s">
        <v>263</v>
      </c>
      <c r="E658" s="741">
        <v>4</v>
      </c>
      <c r="F658" s="739"/>
      <c r="G658" s="740"/>
      <c r="H658" s="739">
        <f>E658*F658</f>
        <v>0</v>
      </c>
    </row>
    <row r="659" spans="1:8">
      <c r="C659" s="783"/>
      <c r="D659" s="767"/>
      <c r="E659" s="767"/>
      <c r="F659" s="767"/>
      <c r="G659" s="767"/>
      <c r="H659" s="767"/>
    </row>
    <row r="660" spans="1:8" ht="15">
      <c r="A660" s="795">
        <v>20</v>
      </c>
      <c r="B660" s="845" t="s">
        <v>3020</v>
      </c>
      <c r="C660" s="844"/>
      <c r="D660" s="742"/>
      <c r="E660" s="741"/>
      <c r="F660" s="790"/>
      <c r="G660" s="740"/>
      <c r="H660" s="790"/>
    </row>
    <row r="661" spans="1:8" ht="15">
      <c r="A661" s="795"/>
      <c r="B661" s="845" t="s">
        <v>3019</v>
      </c>
      <c r="C661" s="844"/>
      <c r="D661" s="742"/>
      <c r="E661" s="741"/>
      <c r="F661" s="790"/>
      <c r="G661" s="740"/>
      <c r="H661" s="790"/>
    </row>
    <row r="662" spans="1:8" ht="15">
      <c r="A662" s="795"/>
      <c r="B662" s="845" t="s">
        <v>3018</v>
      </c>
      <c r="C662" s="844"/>
      <c r="D662" s="742"/>
      <c r="E662" s="741"/>
      <c r="F662" s="790"/>
      <c r="G662" s="740"/>
      <c r="H662" s="790"/>
    </row>
    <row r="663" spans="1:8" ht="15">
      <c r="A663" s="795"/>
      <c r="B663" s="845" t="s">
        <v>3017</v>
      </c>
      <c r="C663" s="844"/>
      <c r="D663" s="742"/>
      <c r="E663" s="741"/>
      <c r="F663" s="790"/>
      <c r="G663" s="740"/>
      <c r="H663" s="790"/>
    </row>
    <row r="664" spans="1:8" ht="25.5">
      <c r="A664" s="795"/>
      <c r="B664" s="845" t="s">
        <v>3016</v>
      </c>
      <c r="C664" s="844"/>
      <c r="D664" s="742"/>
      <c r="E664" s="741"/>
      <c r="F664" s="790"/>
      <c r="G664" s="740"/>
      <c r="H664" s="790"/>
    </row>
    <row r="665" spans="1:8" ht="15">
      <c r="A665" s="795"/>
      <c r="B665" s="845" t="s">
        <v>3015</v>
      </c>
      <c r="C665" s="844"/>
      <c r="D665" s="742"/>
      <c r="E665" s="741"/>
      <c r="F665" s="790"/>
      <c r="G665" s="740"/>
      <c r="H665" s="790"/>
    </row>
    <row r="666" spans="1:8" ht="25.5">
      <c r="A666" s="795"/>
      <c r="B666" s="845" t="s">
        <v>3014</v>
      </c>
      <c r="C666" s="844"/>
      <c r="D666" s="742"/>
      <c r="E666" s="741"/>
      <c r="F666" s="790"/>
      <c r="G666" s="740"/>
      <c r="H666" s="790"/>
    </row>
    <row r="667" spans="1:8" ht="15">
      <c r="A667" s="795"/>
      <c r="B667" s="845"/>
      <c r="C667" s="844" t="s">
        <v>2134</v>
      </c>
      <c r="D667" s="742" t="s">
        <v>263</v>
      </c>
      <c r="E667" s="741">
        <v>7</v>
      </c>
      <c r="F667" s="739"/>
      <c r="G667" s="740"/>
      <c r="H667" s="739">
        <f>E667*F667</f>
        <v>0</v>
      </c>
    </row>
    <row r="668" spans="1:8">
      <c r="C668" s="783"/>
      <c r="D668" s="767"/>
      <c r="E668" s="767"/>
      <c r="F668" s="767"/>
      <c r="G668" s="767"/>
      <c r="H668" s="767"/>
    </row>
    <row r="669" spans="1:8" ht="25.5">
      <c r="A669" s="795">
        <v>21</v>
      </c>
      <c r="B669" s="845" t="s">
        <v>3013</v>
      </c>
      <c r="C669" s="844"/>
      <c r="D669" s="742"/>
      <c r="E669" s="741"/>
      <c r="F669" s="790"/>
      <c r="G669" s="740"/>
      <c r="H669" s="790"/>
    </row>
    <row r="670" spans="1:8" ht="25.5">
      <c r="A670" s="795"/>
      <c r="B670" s="845" t="s">
        <v>3012</v>
      </c>
      <c r="C670" s="844"/>
      <c r="D670" s="742"/>
      <c r="E670" s="741"/>
      <c r="F670" s="790"/>
      <c r="G670" s="740"/>
      <c r="H670" s="790"/>
    </row>
    <row r="671" spans="1:8" ht="15">
      <c r="A671" s="795"/>
      <c r="B671" s="845" t="s">
        <v>3011</v>
      </c>
      <c r="C671" s="844"/>
      <c r="D671" s="742"/>
      <c r="E671" s="741"/>
      <c r="F671" s="790"/>
      <c r="G671" s="740"/>
      <c r="H671" s="790"/>
    </row>
    <row r="672" spans="1:8" ht="15">
      <c r="A672" s="795"/>
      <c r="B672" s="845" t="s">
        <v>3010</v>
      </c>
      <c r="C672" s="844"/>
      <c r="D672" s="742"/>
      <c r="E672" s="741"/>
      <c r="F672" s="790"/>
      <c r="G672" s="740"/>
      <c r="H672" s="790"/>
    </row>
    <row r="673" spans="1:8" ht="15">
      <c r="A673" s="795"/>
      <c r="B673" s="845" t="s">
        <v>3009</v>
      </c>
      <c r="C673" s="844"/>
      <c r="D673" s="742"/>
      <c r="E673" s="741"/>
      <c r="F673" s="790"/>
      <c r="G673" s="740"/>
      <c r="H673" s="790"/>
    </row>
    <row r="674" spans="1:8" ht="15">
      <c r="A674" s="795"/>
      <c r="B674" s="845" t="s">
        <v>3008</v>
      </c>
      <c r="C674" s="844"/>
      <c r="D674" s="742"/>
      <c r="E674" s="741"/>
      <c r="F674" s="790"/>
      <c r="G674" s="740"/>
      <c r="H674" s="790"/>
    </row>
    <row r="675" spans="1:8" ht="15">
      <c r="A675" s="795"/>
      <c r="B675" s="845" t="s">
        <v>3007</v>
      </c>
      <c r="C675" s="844"/>
      <c r="D675" s="742"/>
      <c r="E675" s="741"/>
      <c r="F675" s="790"/>
      <c r="G675" s="740"/>
      <c r="H675" s="790"/>
    </row>
    <row r="676" spans="1:8" ht="25.5">
      <c r="A676" s="795"/>
      <c r="B676" s="845" t="s">
        <v>3006</v>
      </c>
      <c r="C676" s="844"/>
      <c r="D676" s="742"/>
      <c r="E676" s="741"/>
      <c r="F676" s="790"/>
      <c r="G676" s="740"/>
      <c r="H676" s="790"/>
    </row>
    <row r="677" spans="1:8" ht="15">
      <c r="A677" s="795"/>
      <c r="B677" s="845" t="s">
        <v>3005</v>
      </c>
      <c r="C677" s="844"/>
      <c r="D677" s="742"/>
      <c r="E677" s="741"/>
      <c r="F677" s="790"/>
      <c r="G677" s="740"/>
      <c r="H677" s="790"/>
    </row>
    <row r="678" spans="1:8" ht="15">
      <c r="A678" s="795"/>
      <c r="B678" s="845" t="s">
        <v>3004</v>
      </c>
      <c r="C678" s="844"/>
      <c r="D678" s="742"/>
      <c r="E678" s="741"/>
      <c r="F678" s="790"/>
      <c r="G678" s="740"/>
      <c r="H678" s="790"/>
    </row>
    <row r="679" spans="1:8" ht="15">
      <c r="A679" s="795"/>
      <c r="B679" s="845" t="s">
        <v>3003</v>
      </c>
      <c r="C679" s="844"/>
      <c r="D679" s="742"/>
      <c r="E679" s="741"/>
      <c r="F679" s="790"/>
      <c r="G679" s="740"/>
      <c r="H679" s="790"/>
    </row>
    <row r="680" spans="1:8" ht="15">
      <c r="A680" s="795"/>
      <c r="B680" s="845"/>
      <c r="C680" s="844"/>
      <c r="D680" s="742" t="s">
        <v>81</v>
      </c>
      <c r="E680" s="741">
        <v>1</v>
      </c>
      <c r="F680" s="739"/>
      <c r="G680" s="740"/>
      <c r="H680" s="739">
        <f>E680*F680</f>
        <v>0</v>
      </c>
    </row>
    <row r="681" spans="1:8" ht="15">
      <c r="A681" s="795"/>
      <c r="B681" s="845"/>
      <c r="C681" s="844"/>
      <c r="D681" s="742"/>
      <c r="E681" s="741"/>
      <c r="F681" s="790"/>
      <c r="G681" s="740"/>
      <c r="H681" s="790"/>
    </row>
    <row r="682" spans="1:8" ht="25.5">
      <c r="A682" s="795">
        <v>22</v>
      </c>
      <c r="B682" s="845" t="s">
        <v>3002</v>
      </c>
      <c r="C682" s="844"/>
      <c r="D682" s="742"/>
      <c r="E682" s="741"/>
      <c r="F682" s="790"/>
      <c r="G682" s="740"/>
      <c r="H682" s="790"/>
    </row>
    <row r="683" spans="1:8" ht="25.5">
      <c r="A683" s="795"/>
      <c r="B683" s="845" t="s">
        <v>3001</v>
      </c>
      <c r="C683" s="844"/>
      <c r="D683" s="742"/>
      <c r="E683" s="741"/>
      <c r="F683" s="790"/>
      <c r="G683" s="740"/>
      <c r="H683" s="790"/>
    </row>
    <row r="684" spans="1:8" ht="51">
      <c r="A684" s="767"/>
      <c r="B684" s="845" t="s">
        <v>3000</v>
      </c>
      <c r="C684" s="846"/>
      <c r="D684" s="742"/>
      <c r="E684" s="741"/>
      <c r="F684" s="790"/>
      <c r="G684" s="740"/>
      <c r="H684" s="790"/>
    </row>
    <row r="685" spans="1:8" ht="15">
      <c r="A685" s="795"/>
      <c r="B685" s="845" t="s">
        <v>2999</v>
      </c>
      <c r="C685" s="846"/>
      <c r="D685" s="742"/>
      <c r="E685" s="741"/>
      <c r="F685" s="790"/>
      <c r="G685" s="740"/>
      <c r="H685" s="790"/>
    </row>
    <row r="686" spans="1:8" ht="15">
      <c r="A686" s="795"/>
      <c r="B686" s="845" t="s">
        <v>2998</v>
      </c>
      <c r="C686" s="846"/>
      <c r="D686" s="742"/>
      <c r="E686" s="741"/>
      <c r="F686" s="790"/>
      <c r="G686" s="740"/>
      <c r="H686" s="790"/>
    </row>
    <row r="687" spans="1:8" ht="15">
      <c r="A687" s="795"/>
      <c r="B687" s="845" t="s">
        <v>2997</v>
      </c>
      <c r="C687" s="846"/>
      <c r="D687" s="742"/>
      <c r="E687" s="741"/>
      <c r="F687" s="790"/>
      <c r="G687" s="740"/>
      <c r="H687" s="790"/>
    </row>
    <row r="688" spans="1:8" ht="15">
      <c r="A688" s="795"/>
      <c r="B688" s="845"/>
      <c r="C688" s="846"/>
      <c r="D688" s="742" t="s">
        <v>81</v>
      </c>
      <c r="E688" s="741">
        <v>1</v>
      </c>
      <c r="F688" s="739"/>
      <c r="G688" s="740"/>
      <c r="H688" s="739">
        <f>E688*F688</f>
        <v>0</v>
      </c>
    </row>
    <row r="689" spans="1:8" ht="15">
      <c r="A689" s="795"/>
      <c r="B689" s="845"/>
      <c r="C689" s="844"/>
      <c r="D689" s="742"/>
      <c r="E689" s="741"/>
      <c r="F689" s="790"/>
      <c r="G689" s="740"/>
      <c r="H689" s="790"/>
    </row>
    <row r="690" spans="1:8" ht="25.5">
      <c r="A690" s="774">
        <v>23</v>
      </c>
      <c r="B690" s="845" t="s">
        <v>2996</v>
      </c>
      <c r="C690" s="783"/>
      <c r="D690" s="777"/>
      <c r="E690" s="809"/>
      <c r="F690" s="839"/>
      <c r="G690" s="839"/>
      <c r="H690" s="813"/>
    </row>
    <row r="691" spans="1:8" ht="38.25">
      <c r="B691" s="845" t="s">
        <v>2995</v>
      </c>
      <c r="C691" s="783"/>
      <c r="D691" s="777"/>
      <c r="E691" s="809"/>
      <c r="F691" s="839"/>
      <c r="G691" s="839"/>
      <c r="H691" s="813"/>
    </row>
    <row r="692" spans="1:8">
      <c r="B692" s="845" t="s">
        <v>2994</v>
      </c>
      <c r="C692" s="783"/>
      <c r="D692" s="777"/>
      <c r="E692" s="809"/>
      <c r="F692" s="839"/>
      <c r="G692" s="839"/>
      <c r="H692" s="813"/>
    </row>
    <row r="693" spans="1:8" ht="25.5">
      <c r="B693" s="845" t="s">
        <v>2993</v>
      </c>
      <c r="C693" s="783"/>
      <c r="D693" s="777"/>
      <c r="E693" s="809"/>
      <c r="F693" s="839"/>
      <c r="G693" s="839"/>
      <c r="H693" s="813"/>
    </row>
    <row r="694" spans="1:8" ht="15">
      <c r="B694" s="845"/>
      <c r="C694" s="831" t="s">
        <v>2134</v>
      </c>
      <c r="D694" s="777" t="s">
        <v>263</v>
      </c>
      <c r="E694" s="809">
        <v>2</v>
      </c>
      <c r="F694" s="805"/>
      <c r="G694" s="806"/>
      <c r="H694" s="805">
        <f>E694*F694</f>
        <v>0</v>
      </c>
    </row>
    <row r="695" spans="1:8" ht="15">
      <c r="B695" s="845"/>
      <c r="C695" s="831"/>
      <c r="D695" s="777"/>
      <c r="E695" s="809"/>
      <c r="F695" s="786"/>
      <c r="G695" s="806"/>
      <c r="H695" s="786"/>
    </row>
    <row r="696" spans="1:8">
      <c r="A696" s="774">
        <v>24</v>
      </c>
      <c r="B696" s="704" t="s">
        <v>2992</v>
      </c>
      <c r="C696" s="778"/>
      <c r="D696" s="777"/>
      <c r="E696" s="809"/>
      <c r="F696" s="808"/>
      <c r="G696" s="808"/>
      <c r="H696" s="813"/>
    </row>
    <row r="697" spans="1:8" ht="15">
      <c r="B697" s="704"/>
      <c r="C697" s="831" t="s">
        <v>2119</v>
      </c>
      <c r="D697" s="777" t="s">
        <v>263</v>
      </c>
      <c r="E697" s="809">
        <v>5</v>
      </c>
      <c r="F697" s="805"/>
      <c r="G697" s="806"/>
      <c r="H697" s="805">
        <f>E697*F697</f>
        <v>0</v>
      </c>
    </row>
    <row r="698" spans="1:8" ht="15">
      <c r="B698" s="704"/>
      <c r="C698" s="831" t="s">
        <v>2085</v>
      </c>
      <c r="D698" s="777" t="s">
        <v>263</v>
      </c>
      <c r="E698" s="809">
        <v>3</v>
      </c>
      <c r="F698" s="805"/>
      <c r="G698" s="806"/>
      <c r="H698" s="805">
        <f>E698*F698</f>
        <v>0</v>
      </c>
    </row>
    <row r="699" spans="1:8" ht="15">
      <c r="B699" s="845"/>
      <c r="C699" s="831"/>
      <c r="D699" s="777"/>
      <c r="E699" s="809"/>
      <c r="F699" s="786"/>
      <c r="G699" s="806"/>
      <c r="H699" s="786"/>
    </row>
    <row r="700" spans="1:8">
      <c r="A700" s="774">
        <v>25</v>
      </c>
      <c r="B700" s="704" t="s">
        <v>2991</v>
      </c>
      <c r="C700" s="778"/>
      <c r="D700" s="777"/>
      <c r="E700" s="809"/>
      <c r="F700" s="808"/>
      <c r="G700" s="808"/>
      <c r="H700" s="813"/>
    </row>
    <row r="701" spans="1:8" ht="15">
      <c r="B701" s="704"/>
      <c r="C701" s="831" t="s">
        <v>2134</v>
      </c>
      <c r="D701" s="777" t="s">
        <v>263</v>
      </c>
      <c r="E701" s="809">
        <v>28</v>
      </c>
      <c r="F701" s="805"/>
      <c r="G701" s="806"/>
      <c r="H701" s="805">
        <f t="shared" ref="H701:H707" si="3">E701*F701</f>
        <v>0</v>
      </c>
    </row>
    <row r="702" spans="1:8" ht="15">
      <c r="B702" s="704"/>
      <c r="C702" s="831" t="s">
        <v>2123</v>
      </c>
      <c r="D702" s="777" t="s">
        <v>263</v>
      </c>
      <c r="E702" s="809">
        <v>7</v>
      </c>
      <c r="F702" s="805"/>
      <c r="G702" s="806"/>
      <c r="H702" s="805">
        <f t="shared" si="3"/>
        <v>0</v>
      </c>
    </row>
    <row r="703" spans="1:8" ht="15">
      <c r="B703" s="828"/>
      <c r="C703" s="831" t="s">
        <v>2106</v>
      </c>
      <c r="D703" s="777" t="s">
        <v>263</v>
      </c>
      <c r="E703" s="809">
        <v>24</v>
      </c>
      <c r="F703" s="805"/>
      <c r="G703" s="806"/>
      <c r="H703" s="805">
        <f t="shared" si="3"/>
        <v>0</v>
      </c>
    </row>
    <row r="704" spans="1:8" ht="15">
      <c r="B704" s="828"/>
      <c r="C704" s="831" t="s">
        <v>2121</v>
      </c>
      <c r="D704" s="777" t="s">
        <v>263</v>
      </c>
      <c r="E704" s="809">
        <v>6</v>
      </c>
      <c r="F704" s="805"/>
      <c r="G704" s="806"/>
      <c r="H704" s="805">
        <f t="shared" si="3"/>
        <v>0</v>
      </c>
    </row>
    <row r="705" spans="1:8" ht="15">
      <c r="B705" s="828"/>
      <c r="C705" s="831" t="s">
        <v>2120</v>
      </c>
      <c r="D705" s="777" t="s">
        <v>263</v>
      </c>
      <c r="E705" s="809">
        <v>10</v>
      </c>
      <c r="F705" s="805"/>
      <c r="G705" s="806"/>
      <c r="H705" s="805">
        <f t="shared" si="3"/>
        <v>0</v>
      </c>
    </row>
    <row r="706" spans="1:8" ht="15">
      <c r="B706" s="828"/>
      <c r="C706" s="831" t="s">
        <v>2119</v>
      </c>
      <c r="D706" s="777" t="s">
        <v>263</v>
      </c>
      <c r="E706" s="809">
        <v>8</v>
      </c>
      <c r="F706" s="805"/>
      <c r="G706" s="806"/>
      <c r="H706" s="805">
        <f t="shared" si="3"/>
        <v>0</v>
      </c>
    </row>
    <row r="707" spans="1:8" ht="15">
      <c r="B707" s="828"/>
      <c r="C707" s="831" t="s">
        <v>2085</v>
      </c>
      <c r="D707" s="777" t="s">
        <v>263</v>
      </c>
      <c r="E707" s="809">
        <v>4</v>
      </c>
      <c r="F707" s="805"/>
      <c r="G707" s="806"/>
      <c r="H707" s="805">
        <f t="shared" si="3"/>
        <v>0</v>
      </c>
    </row>
    <row r="708" spans="1:8" ht="15">
      <c r="B708" s="828"/>
      <c r="C708" s="831"/>
      <c r="D708" s="777"/>
      <c r="E708" s="809"/>
      <c r="F708" s="786"/>
      <c r="G708" s="806"/>
      <c r="H708" s="786"/>
    </row>
    <row r="709" spans="1:8" ht="15">
      <c r="B709" s="828"/>
      <c r="C709" s="831"/>
      <c r="D709" s="777"/>
      <c r="E709" s="809"/>
      <c r="F709" s="786"/>
      <c r="G709" s="806"/>
      <c r="H709" s="786"/>
    </row>
    <row r="710" spans="1:8">
      <c r="A710" s="774">
        <v>26</v>
      </c>
      <c r="B710" s="704" t="s">
        <v>2990</v>
      </c>
      <c r="C710" s="778"/>
      <c r="D710" s="777"/>
      <c r="E710" s="809"/>
      <c r="F710" s="808"/>
      <c r="G710" s="808"/>
      <c r="H710" s="813"/>
    </row>
    <row r="711" spans="1:8" ht="25.5">
      <c r="B711" s="704" t="s">
        <v>2989</v>
      </c>
      <c r="C711" s="778"/>
      <c r="D711" s="777"/>
      <c r="E711" s="809"/>
      <c r="F711" s="808"/>
      <c r="G711" s="808"/>
      <c r="H711" s="813"/>
    </row>
    <row r="712" spans="1:8" ht="15">
      <c r="B712" s="703"/>
      <c r="C712" s="831" t="s">
        <v>2134</v>
      </c>
      <c r="D712" s="777" t="s">
        <v>263</v>
      </c>
      <c r="E712" s="809">
        <v>8</v>
      </c>
      <c r="F712" s="805"/>
      <c r="G712" s="806"/>
      <c r="H712" s="805">
        <f>E712*F712</f>
        <v>0</v>
      </c>
    </row>
    <row r="713" spans="1:8" ht="15">
      <c r="B713" s="828"/>
      <c r="C713" s="831" t="s">
        <v>2123</v>
      </c>
      <c r="D713" s="777" t="s">
        <v>263</v>
      </c>
      <c r="E713" s="809">
        <v>6</v>
      </c>
      <c r="F713" s="805"/>
      <c r="G713" s="806"/>
      <c r="H713" s="805">
        <f>E713*F713</f>
        <v>0</v>
      </c>
    </row>
    <row r="714" spans="1:8" ht="15">
      <c r="B714" s="828"/>
      <c r="C714" s="831" t="s">
        <v>2106</v>
      </c>
      <c r="D714" s="777" t="s">
        <v>263</v>
      </c>
      <c r="E714" s="809">
        <v>10</v>
      </c>
      <c r="F714" s="805"/>
      <c r="G714" s="806"/>
      <c r="H714" s="805">
        <f>E714*F714</f>
        <v>0</v>
      </c>
    </row>
    <row r="715" spans="1:8">
      <c r="B715" s="828"/>
      <c r="C715" s="831"/>
      <c r="D715" s="777"/>
      <c r="E715" s="809"/>
      <c r="F715" s="839"/>
      <c r="G715" s="839"/>
      <c r="H715" s="813"/>
    </row>
    <row r="716" spans="1:8" ht="25.5">
      <c r="A716" s="774">
        <v>27</v>
      </c>
      <c r="B716" s="704" t="s">
        <v>2988</v>
      </c>
      <c r="C716" s="778"/>
      <c r="D716" s="777"/>
      <c r="E716" s="809"/>
      <c r="F716" s="808"/>
      <c r="G716" s="808"/>
      <c r="H716" s="813"/>
    </row>
    <row r="717" spans="1:8">
      <c r="B717" s="704" t="s">
        <v>2987</v>
      </c>
      <c r="C717" s="778"/>
      <c r="D717" s="777"/>
      <c r="E717" s="809"/>
      <c r="F717" s="808"/>
      <c r="G717" s="808"/>
      <c r="H717" s="813"/>
    </row>
    <row r="718" spans="1:8" ht="15">
      <c r="B718" s="704"/>
      <c r="C718" s="831" t="s">
        <v>2134</v>
      </c>
      <c r="D718" s="777" t="s">
        <v>263</v>
      </c>
      <c r="E718" s="809">
        <v>16</v>
      </c>
      <c r="F718" s="805"/>
      <c r="G718" s="806"/>
      <c r="H718" s="805">
        <f>E718*F718</f>
        <v>0</v>
      </c>
    </row>
    <row r="719" spans="1:8" ht="15">
      <c r="B719" s="704"/>
      <c r="C719" s="831" t="s">
        <v>2123</v>
      </c>
      <c r="D719" s="777" t="s">
        <v>263</v>
      </c>
      <c r="E719" s="809">
        <v>10</v>
      </c>
      <c r="F719" s="805"/>
      <c r="G719" s="806"/>
      <c r="H719" s="805">
        <f>E719*F719</f>
        <v>0</v>
      </c>
    </row>
    <row r="720" spans="1:8" ht="15">
      <c r="B720" s="704"/>
      <c r="C720" s="831" t="s">
        <v>2106</v>
      </c>
      <c r="D720" s="777" t="s">
        <v>263</v>
      </c>
      <c r="E720" s="809">
        <v>4</v>
      </c>
      <c r="F720" s="805"/>
      <c r="G720" s="806"/>
      <c r="H720" s="805">
        <f>E720*F720</f>
        <v>0</v>
      </c>
    </row>
    <row r="721" spans="1:8">
      <c r="B721" s="704"/>
      <c r="C721" s="831"/>
      <c r="D721" s="777"/>
      <c r="E721" s="809"/>
      <c r="F721" s="839"/>
      <c r="G721" s="839"/>
      <c r="H721" s="813"/>
    </row>
    <row r="722" spans="1:8" ht="25.5">
      <c r="A722" s="774">
        <v>28</v>
      </c>
      <c r="B722" s="704" t="s">
        <v>2986</v>
      </c>
      <c r="C722" s="778"/>
      <c r="D722" s="777"/>
      <c r="E722" s="809"/>
      <c r="F722" s="808"/>
      <c r="G722" s="808"/>
      <c r="H722" s="813"/>
    </row>
    <row r="723" spans="1:8" ht="15">
      <c r="B723" s="703"/>
      <c r="C723" s="831" t="s">
        <v>2134</v>
      </c>
      <c r="D723" s="777" t="s">
        <v>263</v>
      </c>
      <c r="E723" s="809">
        <v>16</v>
      </c>
      <c r="F723" s="805"/>
      <c r="G723" s="806"/>
      <c r="H723" s="805">
        <f>E723*F723</f>
        <v>0</v>
      </c>
    </row>
    <row r="724" spans="1:8">
      <c r="B724" s="704"/>
      <c r="C724" s="831"/>
      <c r="D724" s="777"/>
      <c r="E724" s="809"/>
      <c r="F724" s="839"/>
      <c r="G724" s="839"/>
      <c r="H724" s="813"/>
    </row>
    <row r="725" spans="1:8">
      <c r="A725" s="774">
        <v>29</v>
      </c>
      <c r="B725" s="845" t="s">
        <v>2985</v>
      </c>
      <c r="C725" s="831"/>
      <c r="D725" s="777"/>
      <c r="E725" s="809"/>
      <c r="F725" s="839"/>
      <c r="G725" s="839"/>
      <c r="H725" s="813"/>
    </row>
    <row r="726" spans="1:8" ht="15">
      <c r="B726" s="704"/>
      <c r="C726" s="831" t="s">
        <v>2134</v>
      </c>
      <c r="D726" s="777" t="s">
        <v>263</v>
      </c>
      <c r="E726" s="809">
        <v>12</v>
      </c>
      <c r="F726" s="805"/>
      <c r="G726" s="806"/>
      <c r="H726" s="805">
        <f>E726*F726</f>
        <v>0</v>
      </c>
    </row>
    <row r="727" spans="1:8" ht="15">
      <c r="B727" s="704"/>
      <c r="C727" s="831" t="s">
        <v>2106</v>
      </c>
      <c r="D727" s="777" t="s">
        <v>263</v>
      </c>
      <c r="E727" s="809">
        <v>3</v>
      </c>
      <c r="F727" s="805"/>
      <c r="G727" s="806"/>
      <c r="H727" s="805">
        <f>E727*F727</f>
        <v>0</v>
      </c>
    </row>
    <row r="728" spans="1:8">
      <c r="B728" s="704"/>
      <c r="C728" s="831"/>
      <c r="D728" s="777"/>
      <c r="E728" s="809"/>
      <c r="F728" s="839"/>
      <c r="G728" s="839"/>
      <c r="H728" s="813"/>
    </row>
    <row r="729" spans="1:8">
      <c r="A729" s="774">
        <v>30</v>
      </c>
      <c r="B729" s="845" t="s">
        <v>2984</v>
      </c>
      <c r="C729" s="831"/>
      <c r="D729" s="777"/>
      <c r="E729" s="809"/>
      <c r="F729" s="839"/>
      <c r="G729" s="839"/>
      <c r="H729" s="813"/>
    </row>
    <row r="730" spans="1:8" ht="15">
      <c r="B730" s="704"/>
      <c r="C730" s="831" t="s">
        <v>2134</v>
      </c>
      <c r="D730" s="777" t="s">
        <v>263</v>
      </c>
      <c r="E730" s="809">
        <v>12</v>
      </c>
      <c r="F730" s="805"/>
      <c r="G730" s="806"/>
      <c r="H730" s="805">
        <f>E730*F730</f>
        <v>0</v>
      </c>
    </row>
    <row r="731" spans="1:8" ht="15">
      <c r="B731" s="704"/>
      <c r="C731" s="831" t="s">
        <v>2106</v>
      </c>
      <c r="D731" s="777" t="s">
        <v>263</v>
      </c>
      <c r="E731" s="809">
        <v>2</v>
      </c>
      <c r="F731" s="805"/>
      <c r="G731" s="806"/>
      <c r="H731" s="805">
        <f>E731*F731</f>
        <v>0</v>
      </c>
    </row>
    <row r="732" spans="1:8">
      <c r="B732" s="704"/>
      <c r="C732" s="831"/>
      <c r="D732" s="777"/>
      <c r="E732" s="809"/>
      <c r="F732" s="839"/>
      <c r="G732" s="839"/>
      <c r="H732" s="813"/>
    </row>
    <row r="733" spans="1:8">
      <c r="A733" s="774">
        <v>31</v>
      </c>
      <c r="B733" s="704" t="s">
        <v>2983</v>
      </c>
      <c r="C733" s="831"/>
      <c r="D733" s="777"/>
      <c r="E733" s="809"/>
      <c r="F733" s="839"/>
      <c r="G733" s="839"/>
      <c r="H733" s="813"/>
    </row>
    <row r="734" spans="1:8" ht="15">
      <c r="B734" s="838" t="s">
        <v>2977</v>
      </c>
      <c r="C734" s="831" t="s">
        <v>1687</v>
      </c>
      <c r="D734" s="777" t="s">
        <v>263</v>
      </c>
      <c r="E734" s="809">
        <v>24</v>
      </c>
      <c r="F734" s="805"/>
      <c r="G734" s="806"/>
      <c r="H734" s="805">
        <f>E734*F734</f>
        <v>0</v>
      </c>
    </row>
    <row r="735" spans="1:8" ht="15">
      <c r="B735" s="838" t="s">
        <v>2981</v>
      </c>
      <c r="C735" s="831" t="s">
        <v>1687</v>
      </c>
      <c r="D735" s="777" t="s">
        <v>263</v>
      </c>
      <c r="E735" s="809">
        <v>20</v>
      </c>
      <c r="F735" s="805"/>
      <c r="G735" s="806"/>
      <c r="H735" s="805">
        <f>E735*F735</f>
        <v>0</v>
      </c>
    </row>
    <row r="736" spans="1:8" ht="15">
      <c r="B736" s="838" t="s">
        <v>2980</v>
      </c>
      <c r="C736" s="831" t="s">
        <v>1687</v>
      </c>
      <c r="D736" s="777" t="s">
        <v>263</v>
      </c>
      <c r="E736" s="809">
        <v>8</v>
      </c>
      <c r="F736" s="805"/>
      <c r="G736" s="806"/>
      <c r="H736" s="805">
        <f>E736*F736</f>
        <v>0</v>
      </c>
    </row>
    <row r="737" spans="1:8">
      <c r="B737" s="704"/>
      <c r="C737" s="831"/>
      <c r="D737" s="777"/>
      <c r="E737" s="809"/>
      <c r="F737" s="839"/>
      <c r="G737" s="839"/>
      <c r="H737" s="813"/>
    </row>
    <row r="738" spans="1:8" ht="38.25">
      <c r="A738" s="774">
        <v>32</v>
      </c>
      <c r="B738" s="845" t="s">
        <v>2982</v>
      </c>
      <c r="C738" s="844"/>
      <c r="D738" s="742"/>
      <c r="E738" s="741"/>
      <c r="F738" s="790"/>
      <c r="G738" s="740"/>
      <c r="H738" s="790"/>
    </row>
    <row r="739" spans="1:8" ht="15">
      <c r="B739" s="845" t="s">
        <v>2977</v>
      </c>
      <c r="C739" s="844"/>
      <c r="D739" s="742" t="s">
        <v>263</v>
      </c>
      <c r="E739" s="741">
        <v>30</v>
      </c>
      <c r="F739" s="739"/>
      <c r="G739" s="740"/>
      <c r="H739" s="739">
        <f>E739*F739</f>
        <v>0</v>
      </c>
    </row>
    <row r="740" spans="1:8" ht="15">
      <c r="B740" s="845" t="s">
        <v>2981</v>
      </c>
      <c r="C740" s="844"/>
      <c r="D740" s="742" t="s">
        <v>263</v>
      </c>
      <c r="E740" s="741">
        <v>24</v>
      </c>
      <c r="F740" s="739"/>
      <c r="G740" s="740"/>
      <c r="H740" s="739">
        <f>E740*F740</f>
        <v>0</v>
      </c>
    </row>
    <row r="741" spans="1:8" ht="15">
      <c r="B741" s="838" t="s">
        <v>2980</v>
      </c>
      <c r="C741" s="844"/>
      <c r="D741" s="742" t="s">
        <v>263</v>
      </c>
      <c r="E741" s="741">
        <v>14</v>
      </c>
      <c r="F741" s="739"/>
      <c r="G741" s="740"/>
      <c r="H741" s="739">
        <f>E741*F741</f>
        <v>0</v>
      </c>
    </row>
    <row r="742" spans="1:8">
      <c r="B742" s="704"/>
      <c r="C742" s="831"/>
      <c r="D742" s="777"/>
      <c r="E742" s="809"/>
      <c r="F742" s="839"/>
      <c r="G742" s="839"/>
      <c r="H742" s="813"/>
    </row>
    <row r="743" spans="1:8" ht="76.5">
      <c r="A743" s="774">
        <v>33</v>
      </c>
      <c r="B743" s="704" t="s">
        <v>2979</v>
      </c>
      <c r="C743" s="831"/>
      <c r="D743" s="777"/>
      <c r="E743" s="809"/>
      <c r="F743" s="839"/>
      <c r="G743" s="839"/>
      <c r="H743" s="813"/>
    </row>
    <row r="744" spans="1:8">
      <c r="B744" s="704" t="s">
        <v>2978</v>
      </c>
      <c r="C744" s="842"/>
      <c r="D744" s="777"/>
      <c r="E744" s="809"/>
      <c r="F744" s="839"/>
      <c r="G744" s="839"/>
      <c r="H744" s="813"/>
    </row>
    <row r="745" spans="1:8" ht="15">
      <c r="B745" s="704" t="s">
        <v>2977</v>
      </c>
      <c r="C745" s="842"/>
      <c r="D745" s="777" t="s">
        <v>263</v>
      </c>
      <c r="E745" s="809">
        <v>88</v>
      </c>
      <c r="F745" s="805"/>
      <c r="G745" s="806"/>
      <c r="H745" s="805">
        <f>E745*F745</f>
        <v>0</v>
      </c>
    </row>
    <row r="746" spans="1:8">
      <c r="B746" s="828"/>
      <c r="C746" s="831"/>
      <c r="D746" s="777"/>
      <c r="E746" s="809"/>
      <c r="F746" s="839"/>
      <c r="G746" s="839"/>
      <c r="H746" s="813"/>
    </row>
    <row r="747" spans="1:8">
      <c r="A747" s="774">
        <v>34</v>
      </c>
      <c r="B747" s="773" t="s">
        <v>2976</v>
      </c>
      <c r="C747" s="831"/>
      <c r="D747" s="777"/>
      <c r="E747" s="809"/>
      <c r="F747" s="839"/>
      <c r="G747" s="839"/>
      <c r="H747" s="813"/>
    </row>
    <row r="748" spans="1:8" ht="15">
      <c r="B748" s="828"/>
      <c r="C748" s="831" t="s">
        <v>2134</v>
      </c>
      <c r="D748" s="777" t="s">
        <v>263</v>
      </c>
      <c r="E748" s="809">
        <v>8</v>
      </c>
      <c r="F748" s="805"/>
      <c r="G748" s="806"/>
      <c r="H748" s="805">
        <f>E748*F748</f>
        <v>0</v>
      </c>
    </row>
    <row r="749" spans="1:8" ht="15">
      <c r="B749" s="828"/>
      <c r="C749" s="831" t="s">
        <v>2123</v>
      </c>
      <c r="D749" s="777" t="s">
        <v>263</v>
      </c>
      <c r="E749" s="809">
        <v>6</v>
      </c>
      <c r="F749" s="805"/>
      <c r="G749" s="806"/>
      <c r="H749" s="805">
        <f>E749*F749</f>
        <v>0</v>
      </c>
    </row>
    <row r="750" spans="1:8">
      <c r="B750" s="828"/>
      <c r="C750" s="831"/>
      <c r="D750" s="777"/>
      <c r="E750" s="809"/>
      <c r="F750" s="839"/>
      <c r="G750" s="839"/>
      <c r="H750" s="813"/>
    </row>
    <row r="751" spans="1:8">
      <c r="B751" s="828"/>
      <c r="C751" s="831"/>
      <c r="D751" s="777"/>
      <c r="E751" s="809"/>
      <c r="F751" s="839"/>
      <c r="G751" s="839"/>
      <c r="H751" s="813"/>
    </row>
    <row r="752" spans="1:8">
      <c r="B752" s="827" t="s">
        <v>2975</v>
      </c>
      <c r="C752" s="783"/>
      <c r="D752" s="777"/>
      <c r="E752" s="809"/>
      <c r="F752" s="839"/>
      <c r="G752" s="839"/>
      <c r="H752" s="813"/>
    </row>
    <row r="753" spans="1:8">
      <c r="C753" s="783"/>
      <c r="D753" s="777"/>
      <c r="E753" s="809"/>
      <c r="F753" s="839"/>
      <c r="G753" s="839"/>
      <c r="H753" s="813"/>
    </row>
    <row r="754" spans="1:8" ht="38.25">
      <c r="A754" s="774">
        <v>1</v>
      </c>
      <c r="B754" s="704" t="s">
        <v>2974</v>
      </c>
      <c r="C754" s="778"/>
      <c r="D754" s="777"/>
      <c r="E754" s="809"/>
      <c r="F754" s="808"/>
      <c r="G754" s="808"/>
      <c r="H754" s="813"/>
    </row>
    <row r="755" spans="1:8" ht="102">
      <c r="B755" s="828" t="s">
        <v>2973</v>
      </c>
      <c r="C755" s="778"/>
      <c r="D755" s="777"/>
      <c r="E755" s="809"/>
      <c r="F755" s="808"/>
      <c r="G755" s="808"/>
      <c r="H755" s="813"/>
    </row>
    <row r="756" spans="1:8" ht="25.5">
      <c r="B756" s="704" t="s">
        <v>2972</v>
      </c>
      <c r="C756" s="778"/>
      <c r="D756" s="777"/>
      <c r="E756" s="809"/>
      <c r="F756" s="808"/>
      <c r="G756" s="808"/>
      <c r="H756" s="813"/>
    </row>
    <row r="757" spans="1:8" ht="15">
      <c r="B757" s="843" t="s">
        <v>2971</v>
      </c>
      <c r="C757" s="831" t="s">
        <v>2933</v>
      </c>
      <c r="D757" s="777" t="s">
        <v>1058</v>
      </c>
      <c r="E757" s="809">
        <v>7</v>
      </c>
      <c r="F757" s="805"/>
      <c r="G757" s="806"/>
      <c r="H757" s="805">
        <f t="shared" ref="H757:H764" si="4">E757*F757</f>
        <v>0</v>
      </c>
    </row>
    <row r="758" spans="1:8" ht="15">
      <c r="B758" s="843" t="s">
        <v>2971</v>
      </c>
      <c r="C758" s="831" t="s">
        <v>2884</v>
      </c>
      <c r="D758" s="777" t="s">
        <v>1058</v>
      </c>
      <c r="E758" s="809">
        <v>112</v>
      </c>
      <c r="F758" s="805"/>
      <c r="G758" s="806"/>
      <c r="H758" s="805">
        <f t="shared" si="4"/>
        <v>0</v>
      </c>
    </row>
    <row r="759" spans="1:8" ht="15">
      <c r="B759" s="843" t="s">
        <v>2970</v>
      </c>
      <c r="C759" s="831" t="s">
        <v>2884</v>
      </c>
      <c r="D759" s="777" t="s">
        <v>1058</v>
      </c>
      <c r="E759" s="809">
        <v>224</v>
      </c>
      <c r="F759" s="805"/>
      <c r="G759" s="806"/>
      <c r="H759" s="805">
        <f t="shared" si="4"/>
        <v>0</v>
      </c>
    </row>
    <row r="760" spans="1:8" ht="15">
      <c r="B760" s="843" t="s">
        <v>2969</v>
      </c>
      <c r="C760" s="831" t="s">
        <v>2919</v>
      </c>
      <c r="D760" s="777" t="s">
        <v>1058</v>
      </c>
      <c r="E760" s="809">
        <v>13</v>
      </c>
      <c r="F760" s="805"/>
      <c r="G760" s="806"/>
      <c r="H760" s="805">
        <f t="shared" si="4"/>
        <v>0</v>
      </c>
    </row>
    <row r="761" spans="1:8" ht="15">
      <c r="B761" s="843" t="s">
        <v>2969</v>
      </c>
      <c r="C761" s="831" t="s">
        <v>2951</v>
      </c>
      <c r="D761" s="777" t="s">
        <v>1058</v>
      </c>
      <c r="E761" s="809">
        <v>11</v>
      </c>
      <c r="F761" s="805"/>
      <c r="G761" s="806"/>
      <c r="H761" s="805">
        <f t="shared" si="4"/>
        <v>0</v>
      </c>
    </row>
    <row r="762" spans="1:8" ht="15">
      <c r="B762" s="843" t="s">
        <v>2969</v>
      </c>
      <c r="C762" s="831" t="s">
        <v>2882</v>
      </c>
      <c r="D762" s="777" t="s">
        <v>1058</v>
      </c>
      <c r="E762" s="809">
        <v>11</v>
      </c>
      <c r="F762" s="805"/>
      <c r="G762" s="806"/>
      <c r="H762" s="805">
        <f t="shared" si="4"/>
        <v>0</v>
      </c>
    </row>
    <row r="763" spans="1:8" ht="25.5">
      <c r="B763" s="843" t="s">
        <v>2968</v>
      </c>
      <c r="C763" s="831" t="s">
        <v>2933</v>
      </c>
      <c r="D763" s="777" t="s">
        <v>1058</v>
      </c>
      <c r="E763" s="809">
        <v>231</v>
      </c>
      <c r="F763" s="805"/>
      <c r="G763" s="806"/>
      <c r="H763" s="805">
        <f t="shared" si="4"/>
        <v>0</v>
      </c>
    </row>
    <row r="764" spans="1:8" ht="15">
      <c r="B764" s="843" t="s">
        <v>2967</v>
      </c>
      <c r="C764" s="831" t="s">
        <v>2933</v>
      </c>
      <c r="D764" s="777" t="s">
        <v>1058</v>
      </c>
      <c r="E764" s="809">
        <v>38</v>
      </c>
      <c r="F764" s="805"/>
      <c r="G764" s="806"/>
      <c r="H764" s="805">
        <f t="shared" si="4"/>
        <v>0</v>
      </c>
    </row>
    <row r="765" spans="1:8" ht="15">
      <c r="B765" s="843"/>
      <c r="C765" s="783"/>
      <c r="D765" s="777"/>
      <c r="E765" s="809"/>
      <c r="F765" s="786"/>
      <c r="G765" s="806"/>
      <c r="H765" s="786"/>
    </row>
    <row r="766" spans="1:8" ht="51">
      <c r="A766" s="774">
        <v>2</v>
      </c>
      <c r="B766" s="704" t="s">
        <v>2966</v>
      </c>
      <c r="C766" s="778"/>
      <c r="D766" s="777"/>
      <c r="E766" s="809"/>
      <c r="F766" s="808"/>
      <c r="G766" s="808"/>
      <c r="H766" s="813"/>
    </row>
    <row r="767" spans="1:8" ht="63.75">
      <c r="B767" s="704" t="s">
        <v>2965</v>
      </c>
      <c r="C767" s="778"/>
      <c r="D767" s="777"/>
      <c r="E767" s="809"/>
      <c r="F767" s="808"/>
      <c r="G767" s="808"/>
      <c r="H767" s="813"/>
    </row>
    <row r="768" spans="1:8" ht="38.25">
      <c r="B768" s="704" t="s">
        <v>2964</v>
      </c>
      <c r="C768" s="778"/>
      <c r="D768" s="777"/>
      <c r="E768" s="809"/>
      <c r="F768" s="808"/>
      <c r="G768" s="808"/>
      <c r="H768" s="813"/>
    </row>
    <row r="769" spans="1:8">
      <c r="B769" s="704" t="s">
        <v>2963</v>
      </c>
      <c r="C769" s="778"/>
      <c r="D769" s="777"/>
      <c r="E769" s="809"/>
      <c r="F769" s="808"/>
      <c r="G769" s="808"/>
      <c r="H769" s="813"/>
    </row>
    <row r="770" spans="1:8">
      <c r="B770" s="704" t="s">
        <v>2962</v>
      </c>
      <c r="C770" s="778"/>
      <c r="D770" s="777"/>
      <c r="E770" s="809"/>
      <c r="F770" s="808"/>
      <c r="G770" s="808"/>
      <c r="H770" s="813"/>
    </row>
    <row r="771" spans="1:8" ht="25.5">
      <c r="B771" s="843" t="s">
        <v>2961</v>
      </c>
      <c r="C771" s="831" t="s">
        <v>2884</v>
      </c>
      <c r="D771" s="777" t="s">
        <v>1058</v>
      </c>
      <c r="E771" s="809">
        <v>197</v>
      </c>
      <c r="F771" s="805"/>
      <c r="G771" s="806"/>
      <c r="H771" s="805">
        <f>E771*F771</f>
        <v>0</v>
      </c>
    </row>
    <row r="772" spans="1:8" ht="25.5">
      <c r="B772" s="843" t="s">
        <v>2961</v>
      </c>
      <c r="C772" s="831" t="s">
        <v>2919</v>
      </c>
      <c r="D772" s="777" t="s">
        <v>1058</v>
      </c>
      <c r="E772" s="809">
        <v>36</v>
      </c>
      <c r="F772" s="805"/>
      <c r="G772" s="806"/>
      <c r="H772" s="805">
        <f>E772*F772</f>
        <v>0</v>
      </c>
    </row>
    <row r="773" spans="1:8" ht="15">
      <c r="B773" s="843" t="s">
        <v>2960</v>
      </c>
      <c r="C773" s="783" t="s">
        <v>2951</v>
      </c>
      <c r="D773" s="777" t="s">
        <v>1058</v>
      </c>
      <c r="E773" s="809">
        <v>34</v>
      </c>
      <c r="F773" s="805"/>
      <c r="G773" s="806"/>
      <c r="H773" s="805">
        <f>E773*F773</f>
        <v>0</v>
      </c>
    </row>
    <row r="774" spans="1:8" ht="15">
      <c r="B774" s="843" t="s">
        <v>2960</v>
      </c>
      <c r="C774" s="783" t="s">
        <v>2882</v>
      </c>
      <c r="D774" s="777" t="s">
        <v>1058</v>
      </c>
      <c r="E774" s="809">
        <v>294</v>
      </c>
      <c r="F774" s="805"/>
      <c r="G774" s="806"/>
      <c r="H774" s="805">
        <f>E774*F774</f>
        <v>0</v>
      </c>
    </row>
    <row r="775" spans="1:8" ht="15">
      <c r="B775" s="843" t="s">
        <v>2960</v>
      </c>
      <c r="C775" s="783" t="s">
        <v>2670</v>
      </c>
      <c r="D775" s="777" t="s">
        <v>1058</v>
      </c>
      <c r="E775" s="809">
        <v>5</v>
      </c>
      <c r="F775" s="805"/>
      <c r="G775" s="806"/>
      <c r="H775" s="805">
        <f>E775*F775</f>
        <v>0</v>
      </c>
    </row>
    <row r="776" spans="1:8" ht="15">
      <c r="B776" s="843"/>
      <c r="C776" s="783"/>
      <c r="D776" s="777"/>
      <c r="E776" s="809"/>
      <c r="F776" s="786"/>
      <c r="G776" s="806"/>
      <c r="H776" s="786"/>
    </row>
    <row r="777" spans="1:8">
      <c r="A777" s="774">
        <v>3</v>
      </c>
      <c r="B777" s="704" t="s">
        <v>2959</v>
      </c>
      <c r="C777" s="783"/>
      <c r="D777" s="777"/>
      <c r="E777" s="809"/>
      <c r="F777" s="839"/>
      <c r="G777" s="839"/>
      <c r="H777" s="813"/>
    </row>
    <row r="778" spans="1:8" ht="38.25">
      <c r="B778" s="704" t="s">
        <v>2958</v>
      </c>
      <c r="C778" s="783"/>
      <c r="D778" s="777"/>
      <c r="E778" s="809"/>
      <c r="F778" s="839"/>
      <c r="G778" s="839"/>
      <c r="H778" s="813"/>
    </row>
    <row r="779" spans="1:8" ht="25.5">
      <c r="B779" s="704" t="s">
        <v>2957</v>
      </c>
      <c r="C779" s="783"/>
      <c r="D779" s="777"/>
      <c r="E779" s="809"/>
      <c r="F779" s="839"/>
      <c r="G779" s="839"/>
      <c r="H779" s="813"/>
    </row>
    <row r="780" spans="1:8" ht="25.5">
      <c r="B780" s="704" t="s">
        <v>2956</v>
      </c>
      <c r="C780" s="783"/>
      <c r="D780" s="777"/>
      <c r="E780" s="809"/>
      <c r="F780" s="839"/>
      <c r="G780" s="839"/>
      <c r="H780" s="813"/>
    </row>
    <row r="781" spans="1:8" ht="15">
      <c r="B781" s="828" t="s">
        <v>2955</v>
      </c>
      <c r="C781" s="831" t="s">
        <v>2884</v>
      </c>
      <c r="D781" s="777" t="s">
        <v>1058</v>
      </c>
      <c r="E781" s="809">
        <v>22</v>
      </c>
      <c r="F781" s="805"/>
      <c r="G781" s="806"/>
      <c r="H781" s="805">
        <f>E781*F781</f>
        <v>0</v>
      </c>
    </row>
    <row r="782" spans="1:8">
      <c r="B782" s="704"/>
      <c r="C782" s="840"/>
      <c r="D782" s="777"/>
      <c r="E782" s="809"/>
      <c r="F782" s="839"/>
      <c r="G782" s="839"/>
      <c r="H782" s="813"/>
    </row>
    <row r="783" spans="1:8" ht="63.75">
      <c r="A783" s="787">
        <v>4</v>
      </c>
      <c r="B783" s="704" t="s">
        <v>2954</v>
      </c>
      <c r="C783" s="810"/>
      <c r="D783" s="777"/>
      <c r="E783" s="809"/>
      <c r="F783" s="808"/>
      <c r="G783" s="808"/>
      <c r="H783" s="813"/>
    </row>
    <row r="784" spans="1:8" ht="25.5">
      <c r="A784" s="787"/>
      <c r="B784" s="773" t="s">
        <v>2953</v>
      </c>
      <c r="C784" s="810"/>
      <c r="D784" s="777"/>
      <c r="E784" s="809"/>
      <c r="F784" s="808"/>
      <c r="G784" s="808"/>
      <c r="H784" s="813"/>
    </row>
    <row r="785" spans="1:8" ht="25.5">
      <c r="A785" s="787"/>
      <c r="B785" s="773" t="s">
        <v>2952</v>
      </c>
      <c r="C785" s="810"/>
      <c r="D785" s="777"/>
      <c r="E785" s="809"/>
      <c r="F785" s="808"/>
      <c r="G785" s="808"/>
      <c r="H785" s="813"/>
    </row>
    <row r="786" spans="1:8" ht="15">
      <c r="A786" s="787"/>
      <c r="B786" s="828" t="s">
        <v>2950</v>
      </c>
      <c r="C786" s="831" t="s">
        <v>2884</v>
      </c>
      <c r="D786" s="777" t="s">
        <v>1058</v>
      </c>
      <c r="E786" s="809">
        <v>195</v>
      </c>
      <c r="F786" s="805"/>
      <c r="G786" s="806"/>
      <c r="H786" s="805">
        <f>E786*F786</f>
        <v>0</v>
      </c>
    </row>
    <row r="787" spans="1:8" ht="15">
      <c r="A787" s="787"/>
      <c r="B787" s="828" t="s">
        <v>2950</v>
      </c>
      <c r="C787" s="783" t="s">
        <v>2919</v>
      </c>
      <c r="D787" s="777" t="s">
        <v>1058</v>
      </c>
      <c r="E787" s="809">
        <v>35</v>
      </c>
      <c r="F787" s="805"/>
      <c r="G787" s="806"/>
      <c r="H787" s="805">
        <f>E787*F787</f>
        <v>0</v>
      </c>
    </row>
    <row r="788" spans="1:8" ht="15">
      <c r="A788" s="787"/>
      <c r="B788" s="828" t="s">
        <v>2950</v>
      </c>
      <c r="C788" s="783" t="s">
        <v>2951</v>
      </c>
      <c r="D788" s="777" t="s">
        <v>1058</v>
      </c>
      <c r="E788" s="809">
        <v>35</v>
      </c>
      <c r="F788" s="805"/>
      <c r="G788" s="806"/>
      <c r="H788" s="805">
        <f>E788*F788</f>
        <v>0</v>
      </c>
    </row>
    <row r="789" spans="1:8" ht="15">
      <c r="A789" s="787"/>
      <c r="B789" s="828" t="s">
        <v>2950</v>
      </c>
      <c r="C789" s="783" t="s">
        <v>2882</v>
      </c>
      <c r="D789" s="777" t="s">
        <v>1058</v>
      </c>
      <c r="E789" s="809">
        <v>263</v>
      </c>
      <c r="F789" s="805"/>
      <c r="G789" s="806"/>
      <c r="H789" s="805">
        <f>E789*F789</f>
        <v>0</v>
      </c>
    </row>
    <row r="790" spans="1:8" ht="15">
      <c r="A790" s="787"/>
      <c r="B790" s="828" t="s">
        <v>2950</v>
      </c>
      <c r="C790" s="783" t="s">
        <v>2670</v>
      </c>
      <c r="D790" s="777" t="s">
        <v>1058</v>
      </c>
      <c r="E790" s="809">
        <v>5</v>
      </c>
      <c r="F790" s="805"/>
      <c r="G790" s="806"/>
      <c r="H790" s="805">
        <f>E790*F790</f>
        <v>0</v>
      </c>
    </row>
    <row r="791" spans="1:8">
      <c r="B791" s="704"/>
      <c r="C791" s="840"/>
      <c r="D791" s="777"/>
      <c r="E791" s="809"/>
      <c r="F791" s="839"/>
      <c r="G791" s="839"/>
      <c r="H791" s="813"/>
    </row>
    <row r="792" spans="1:8" ht="76.5">
      <c r="A792" s="774">
        <v>5</v>
      </c>
      <c r="B792" s="773" t="s">
        <v>2949</v>
      </c>
      <c r="C792" s="783"/>
      <c r="D792" s="777"/>
      <c r="E792" s="809"/>
      <c r="F792" s="839"/>
      <c r="G792" s="839"/>
      <c r="H792" s="813"/>
    </row>
    <row r="793" spans="1:8" ht="38.25">
      <c r="B793" s="704" t="s">
        <v>2948</v>
      </c>
      <c r="C793" s="783"/>
      <c r="D793" s="777"/>
      <c r="E793" s="809"/>
      <c r="F793" s="839"/>
      <c r="G793" s="839"/>
      <c r="H793" s="813"/>
    </row>
    <row r="794" spans="1:8" ht="25.5">
      <c r="B794" s="704" t="s">
        <v>2947</v>
      </c>
      <c r="C794" s="783"/>
      <c r="D794" s="777"/>
      <c r="E794" s="809"/>
      <c r="F794" s="839"/>
      <c r="G794" s="839"/>
      <c r="H794" s="813"/>
    </row>
    <row r="795" spans="1:8">
      <c r="B795" s="704" t="s">
        <v>2887</v>
      </c>
      <c r="C795" s="783"/>
      <c r="D795" s="777"/>
      <c r="E795" s="809"/>
      <c r="F795" s="839"/>
      <c r="G795" s="839"/>
      <c r="H795" s="813"/>
    </row>
    <row r="796" spans="1:8" ht="15">
      <c r="B796" s="703" t="s">
        <v>2946</v>
      </c>
      <c r="C796" s="831" t="s">
        <v>2933</v>
      </c>
      <c r="D796" s="777" t="s">
        <v>1058</v>
      </c>
      <c r="E796" s="809">
        <v>8</v>
      </c>
      <c r="F796" s="805"/>
      <c r="G796" s="806"/>
      <c r="H796" s="805">
        <f>E796*F796</f>
        <v>0</v>
      </c>
    </row>
    <row r="797" spans="1:8" ht="15">
      <c r="B797" s="703" t="s">
        <v>2946</v>
      </c>
      <c r="C797" s="831" t="s">
        <v>2884</v>
      </c>
      <c r="D797" s="777" t="s">
        <v>1058</v>
      </c>
      <c r="E797" s="809">
        <v>118</v>
      </c>
      <c r="F797" s="805"/>
      <c r="G797" s="806"/>
      <c r="H797" s="805">
        <f>E797*F797</f>
        <v>0</v>
      </c>
    </row>
    <row r="798" spans="1:8" ht="15">
      <c r="B798" s="703" t="s">
        <v>2946</v>
      </c>
      <c r="C798" s="831" t="s">
        <v>2919</v>
      </c>
      <c r="D798" s="777" t="s">
        <v>1058</v>
      </c>
      <c r="E798" s="809">
        <v>5</v>
      </c>
      <c r="F798" s="805"/>
      <c r="G798" s="806"/>
      <c r="H798" s="805">
        <f>E798*F798</f>
        <v>0</v>
      </c>
    </row>
    <row r="799" spans="1:8" ht="15">
      <c r="B799" s="703" t="s">
        <v>2946</v>
      </c>
      <c r="C799" s="831" t="s">
        <v>2882</v>
      </c>
      <c r="D799" s="777" t="s">
        <v>1058</v>
      </c>
      <c r="E799" s="809">
        <v>40</v>
      </c>
      <c r="F799" s="805"/>
      <c r="G799" s="806"/>
      <c r="H799" s="805">
        <f>E799*F799</f>
        <v>0</v>
      </c>
    </row>
    <row r="800" spans="1:8">
      <c r="B800" s="704"/>
      <c r="C800" s="840"/>
      <c r="D800" s="777"/>
      <c r="E800" s="809"/>
      <c r="F800" s="839"/>
      <c r="G800" s="839"/>
      <c r="H800" s="813"/>
    </row>
    <row r="801" spans="1:8" ht="38.25">
      <c r="A801" s="787">
        <v>6</v>
      </c>
      <c r="B801" s="773" t="s">
        <v>2945</v>
      </c>
      <c r="C801" s="810"/>
      <c r="D801" s="777"/>
      <c r="E801" s="809"/>
      <c r="F801" s="808"/>
      <c r="G801" s="808"/>
      <c r="H801" s="813"/>
    </row>
    <row r="802" spans="1:8" ht="25.5">
      <c r="A802" s="787"/>
      <c r="B802" s="773" t="s">
        <v>2944</v>
      </c>
      <c r="C802" s="810"/>
      <c r="D802" s="777"/>
      <c r="E802" s="809"/>
      <c r="F802" s="808"/>
      <c r="G802" s="808"/>
      <c r="H802" s="813"/>
    </row>
    <row r="803" spans="1:8" ht="15">
      <c r="A803" s="787"/>
      <c r="C803" s="783" t="s">
        <v>2884</v>
      </c>
      <c r="D803" s="777" t="s">
        <v>263</v>
      </c>
      <c r="E803" s="809">
        <v>5</v>
      </c>
      <c r="F803" s="805"/>
      <c r="G803" s="806"/>
      <c r="H803" s="805">
        <f>E803*F803</f>
        <v>0</v>
      </c>
    </row>
    <row r="804" spans="1:8" ht="15">
      <c r="A804" s="787"/>
      <c r="C804" s="783" t="s">
        <v>2919</v>
      </c>
      <c r="D804" s="777" t="s">
        <v>263</v>
      </c>
      <c r="E804" s="809">
        <v>6</v>
      </c>
      <c r="F804" s="805"/>
      <c r="G804" s="806"/>
      <c r="H804" s="805">
        <f>E804*F804</f>
        <v>0</v>
      </c>
    </row>
    <row r="805" spans="1:8" ht="15">
      <c r="A805" s="787"/>
      <c r="C805" s="783" t="s">
        <v>2882</v>
      </c>
      <c r="D805" s="777" t="s">
        <v>263</v>
      </c>
      <c r="E805" s="809">
        <v>27</v>
      </c>
      <c r="F805" s="805"/>
      <c r="G805" s="806"/>
      <c r="H805" s="805">
        <f>E805*F805</f>
        <v>0</v>
      </c>
    </row>
    <row r="806" spans="1:8" ht="15">
      <c r="A806" s="787"/>
      <c r="B806" s="703"/>
      <c r="C806" s="783" t="s">
        <v>2670</v>
      </c>
      <c r="D806" s="777" t="s">
        <v>263</v>
      </c>
      <c r="E806" s="809">
        <v>1</v>
      </c>
      <c r="F806" s="805"/>
      <c r="G806" s="806"/>
      <c r="H806" s="805">
        <f>E806*F806</f>
        <v>0</v>
      </c>
    </row>
    <row r="807" spans="1:8" ht="15">
      <c r="A807" s="787"/>
      <c r="B807" s="704"/>
      <c r="C807" s="783"/>
      <c r="D807" s="777"/>
      <c r="E807" s="809"/>
      <c r="F807" s="786"/>
      <c r="G807" s="806"/>
      <c r="H807" s="786"/>
    </row>
    <row r="808" spans="1:8" ht="25.5">
      <c r="A808" s="787">
        <v>7</v>
      </c>
      <c r="B808" s="704" t="s">
        <v>2943</v>
      </c>
      <c r="C808" s="840"/>
      <c r="D808" s="777"/>
      <c r="E808" s="809"/>
      <c r="F808" s="839"/>
      <c r="G808" s="839"/>
      <c r="H808" s="813"/>
    </row>
    <row r="809" spans="1:8" ht="38.25">
      <c r="A809" s="787"/>
      <c r="B809" s="704" t="s">
        <v>2942</v>
      </c>
      <c r="C809" s="840"/>
      <c r="D809" s="777"/>
      <c r="E809" s="809"/>
      <c r="F809" s="839"/>
      <c r="G809" s="839"/>
      <c r="H809" s="813"/>
    </row>
    <row r="810" spans="1:8">
      <c r="A810" s="787"/>
      <c r="B810" s="773" t="s">
        <v>2941</v>
      </c>
      <c r="C810" s="840"/>
      <c r="D810" s="777"/>
      <c r="E810" s="809"/>
      <c r="F810" s="839"/>
      <c r="G810" s="839"/>
      <c r="H810" s="813"/>
    </row>
    <row r="811" spans="1:8" ht="15">
      <c r="A811" s="787"/>
      <c r="B811" s="703"/>
      <c r="C811" s="783"/>
      <c r="D811" s="777" t="s">
        <v>263</v>
      </c>
      <c r="E811" s="809">
        <v>10</v>
      </c>
      <c r="F811" s="805"/>
      <c r="G811" s="806"/>
      <c r="H811" s="805">
        <f>E811*F811</f>
        <v>0</v>
      </c>
    </row>
    <row r="812" spans="1:8">
      <c r="B812" s="704"/>
      <c r="C812" s="840"/>
      <c r="D812" s="777"/>
      <c r="E812" s="809"/>
      <c r="F812" s="839"/>
      <c r="G812" s="839"/>
      <c r="H812" s="813"/>
    </row>
    <row r="813" spans="1:8" ht="25.5">
      <c r="A813" s="774">
        <v>8</v>
      </c>
      <c r="B813" s="704" t="s">
        <v>2940</v>
      </c>
      <c r="C813" s="840"/>
      <c r="D813" s="777"/>
      <c r="E813" s="809"/>
      <c r="F813" s="839"/>
      <c r="G813" s="839"/>
      <c r="H813" s="813"/>
    </row>
    <row r="814" spans="1:8" ht="25.5">
      <c r="B814" s="704" t="s">
        <v>2939</v>
      </c>
      <c r="C814" s="840"/>
      <c r="D814" s="777"/>
      <c r="E814" s="809"/>
      <c r="F814" s="839"/>
      <c r="G814" s="839"/>
      <c r="H814" s="813"/>
    </row>
    <row r="815" spans="1:8" ht="15">
      <c r="B815" s="704"/>
      <c r="C815" s="783" t="s">
        <v>2670</v>
      </c>
      <c r="D815" s="777" t="s">
        <v>1058</v>
      </c>
      <c r="E815" s="809">
        <v>12</v>
      </c>
      <c r="F815" s="805"/>
      <c r="G815" s="806"/>
      <c r="H815" s="805">
        <f>E815*F815</f>
        <v>0</v>
      </c>
    </row>
    <row r="816" spans="1:8">
      <c r="B816" s="704"/>
      <c r="C816" s="840"/>
      <c r="D816" s="777"/>
      <c r="E816" s="809"/>
      <c r="F816" s="839"/>
      <c r="G816" s="839"/>
      <c r="H816" s="813"/>
    </row>
    <row r="817" spans="1:8" ht="25.5">
      <c r="A817" s="774">
        <v>9</v>
      </c>
      <c r="B817" s="704" t="s">
        <v>2938</v>
      </c>
      <c r="C817" s="840"/>
      <c r="D817" s="777"/>
      <c r="E817" s="809"/>
      <c r="F817" s="839"/>
      <c r="G817" s="839"/>
      <c r="H817" s="813"/>
    </row>
    <row r="818" spans="1:8" ht="15">
      <c r="B818" s="703" t="s">
        <v>2937</v>
      </c>
      <c r="C818" s="783"/>
      <c r="D818" s="777" t="s">
        <v>263</v>
      </c>
      <c r="E818" s="809">
        <v>4</v>
      </c>
      <c r="F818" s="805"/>
      <c r="G818" s="806"/>
      <c r="H818" s="805">
        <f>E818*F818</f>
        <v>0</v>
      </c>
    </row>
    <row r="819" spans="1:8" ht="15">
      <c r="B819" s="703" t="s">
        <v>2936</v>
      </c>
      <c r="C819" s="783"/>
      <c r="D819" s="777" t="s">
        <v>263</v>
      </c>
      <c r="E819" s="809">
        <v>8</v>
      </c>
      <c r="F819" s="805"/>
      <c r="G819" s="806"/>
      <c r="H819" s="805">
        <f>E819*F819</f>
        <v>0</v>
      </c>
    </row>
    <row r="820" spans="1:8">
      <c r="B820" s="704"/>
      <c r="C820" s="840"/>
      <c r="D820" s="777"/>
      <c r="E820" s="809"/>
      <c r="F820" s="839"/>
      <c r="G820" s="839"/>
      <c r="H820" s="813"/>
    </row>
    <row r="821" spans="1:8" ht="51">
      <c r="A821" s="774">
        <v>10</v>
      </c>
      <c r="B821" s="801" t="s">
        <v>2935</v>
      </c>
      <c r="C821" s="783"/>
      <c r="D821" s="777"/>
      <c r="E821" s="809"/>
      <c r="F821" s="839"/>
      <c r="G821" s="839"/>
      <c r="H821" s="813"/>
    </row>
    <row r="822" spans="1:8">
      <c r="B822" s="773" t="s">
        <v>2930</v>
      </c>
      <c r="C822" s="783"/>
      <c r="D822" s="777"/>
      <c r="E822" s="809"/>
      <c r="F822" s="839"/>
      <c r="G822" s="839"/>
      <c r="H822" s="813"/>
    </row>
    <row r="823" spans="1:8" ht="15">
      <c r="B823" s="801"/>
      <c r="C823" s="842" t="s">
        <v>2933</v>
      </c>
      <c r="D823" s="777" t="s">
        <v>263</v>
      </c>
      <c r="E823" s="809">
        <v>4</v>
      </c>
      <c r="F823" s="805"/>
      <c r="G823" s="806"/>
      <c r="H823" s="805">
        <f>E823*F823</f>
        <v>0</v>
      </c>
    </row>
    <row r="824" spans="1:8" ht="15">
      <c r="B824" s="801"/>
      <c r="C824" s="842" t="s">
        <v>2884</v>
      </c>
      <c r="D824" s="777" t="s">
        <v>263</v>
      </c>
      <c r="E824" s="809">
        <v>2</v>
      </c>
      <c r="F824" s="805"/>
      <c r="G824" s="806"/>
      <c r="H824" s="805">
        <f>E824*F824</f>
        <v>0</v>
      </c>
    </row>
    <row r="825" spans="1:8">
      <c r="B825" s="801"/>
      <c r="C825" s="783"/>
      <c r="D825" s="777"/>
      <c r="E825" s="809"/>
      <c r="F825" s="839"/>
      <c r="G825" s="839"/>
      <c r="H825" s="813"/>
    </row>
    <row r="826" spans="1:8" ht="63.75">
      <c r="A826" s="774">
        <v>11</v>
      </c>
      <c r="B826" s="801" t="s">
        <v>2934</v>
      </c>
      <c r="C826" s="783"/>
      <c r="D826" s="777"/>
      <c r="E826" s="809"/>
      <c r="F826" s="839"/>
      <c r="G826" s="839"/>
      <c r="H826" s="813"/>
    </row>
    <row r="827" spans="1:8">
      <c r="B827" s="773" t="s">
        <v>2930</v>
      </c>
      <c r="C827" s="783"/>
      <c r="D827" s="777"/>
      <c r="E827" s="809"/>
      <c r="F827" s="839"/>
      <c r="G827" s="839"/>
      <c r="H827" s="813"/>
    </row>
    <row r="828" spans="1:8" ht="15">
      <c r="B828" s="801"/>
      <c r="C828" s="842" t="s">
        <v>2933</v>
      </c>
      <c r="D828" s="777" t="s">
        <v>263</v>
      </c>
      <c r="E828" s="809">
        <v>3</v>
      </c>
      <c r="F828" s="805"/>
      <c r="G828" s="806"/>
      <c r="H828" s="805">
        <f>E828*F828</f>
        <v>0</v>
      </c>
    </row>
    <row r="829" spans="1:8">
      <c r="B829" s="704"/>
      <c r="C829" s="840"/>
      <c r="D829" s="777"/>
      <c r="E829" s="809"/>
      <c r="F829" s="839"/>
      <c r="G829" s="839"/>
      <c r="H829" s="813"/>
    </row>
    <row r="830" spans="1:8">
      <c r="A830" s="774">
        <v>12</v>
      </c>
      <c r="B830" s="801" t="s">
        <v>2932</v>
      </c>
      <c r="C830" s="840"/>
      <c r="D830" s="777"/>
      <c r="E830" s="809"/>
      <c r="F830" s="839"/>
      <c r="G830" s="839"/>
      <c r="H830" s="813"/>
    </row>
    <row r="831" spans="1:8" ht="76.5">
      <c r="B831" s="704" t="s">
        <v>2931</v>
      </c>
      <c r="C831" s="840"/>
      <c r="D831" s="777"/>
      <c r="E831" s="809"/>
      <c r="F831" s="839"/>
      <c r="G831" s="839"/>
      <c r="H831" s="813"/>
    </row>
    <row r="832" spans="1:8">
      <c r="B832" s="773" t="s">
        <v>2930</v>
      </c>
      <c r="C832" s="840"/>
      <c r="D832" s="777"/>
      <c r="E832" s="809"/>
      <c r="F832" s="839"/>
      <c r="G832" s="839"/>
      <c r="H832" s="813"/>
    </row>
    <row r="833" spans="1:8" ht="15">
      <c r="B833" s="703" t="s">
        <v>2929</v>
      </c>
      <c r="C833" s="840"/>
      <c r="D833" s="777" t="s">
        <v>263</v>
      </c>
      <c r="E833" s="809">
        <v>4</v>
      </c>
      <c r="F833" s="805"/>
      <c r="G833" s="806"/>
      <c r="H833" s="841">
        <f>E833*F833</f>
        <v>0</v>
      </c>
    </row>
    <row r="834" spans="1:8">
      <c r="B834" s="704"/>
      <c r="C834" s="840"/>
      <c r="D834" s="777"/>
      <c r="E834" s="809"/>
      <c r="F834" s="839"/>
      <c r="G834" s="839"/>
      <c r="H834" s="813"/>
    </row>
    <row r="835" spans="1:8">
      <c r="A835" s="774">
        <v>13</v>
      </c>
      <c r="B835" s="773" t="s">
        <v>2928</v>
      </c>
      <c r="C835" s="840"/>
      <c r="D835" s="777"/>
      <c r="E835" s="809"/>
      <c r="F835" s="839"/>
      <c r="G835" s="839"/>
      <c r="H835" s="813"/>
    </row>
    <row r="836" spans="1:8" ht="76.5">
      <c r="B836" s="773" t="s">
        <v>2924</v>
      </c>
      <c r="C836" s="840"/>
      <c r="D836" s="777"/>
      <c r="E836" s="809"/>
      <c r="F836" s="839"/>
      <c r="G836" s="839"/>
      <c r="H836" s="813"/>
    </row>
    <row r="837" spans="1:8">
      <c r="B837" s="773" t="s">
        <v>2927</v>
      </c>
      <c r="C837" s="840"/>
      <c r="D837" s="777"/>
      <c r="E837" s="809"/>
      <c r="F837" s="839"/>
      <c r="G837" s="839"/>
      <c r="H837" s="813"/>
    </row>
    <row r="838" spans="1:8" ht="15">
      <c r="B838" s="703" t="s">
        <v>2926</v>
      </c>
      <c r="C838" s="840"/>
      <c r="D838" s="777" t="s">
        <v>263</v>
      </c>
      <c r="E838" s="809">
        <v>2</v>
      </c>
      <c r="F838" s="805"/>
      <c r="G838" s="806"/>
      <c r="H838" s="841">
        <f>E838*F838</f>
        <v>0</v>
      </c>
    </row>
    <row r="839" spans="1:8">
      <c r="B839" s="704"/>
      <c r="C839" s="840"/>
      <c r="D839" s="777"/>
      <c r="E839" s="809"/>
      <c r="F839" s="839"/>
      <c r="G839" s="839"/>
      <c r="H839" s="813"/>
    </row>
    <row r="840" spans="1:8" ht="25.5">
      <c r="A840" s="774">
        <v>14</v>
      </c>
      <c r="B840" s="773" t="s">
        <v>2925</v>
      </c>
      <c r="C840" s="840"/>
      <c r="D840" s="777"/>
      <c r="E840" s="809"/>
      <c r="F840" s="839"/>
      <c r="G840" s="839"/>
      <c r="H840" s="813"/>
    </row>
    <row r="841" spans="1:8" ht="76.5">
      <c r="B841" s="773" t="s">
        <v>2924</v>
      </c>
      <c r="C841" s="840"/>
      <c r="D841" s="777"/>
      <c r="E841" s="809"/>
      <c r="F841" s="839"/>
      <c r="G841" s="839"/>
      <c r="H841" s="813"/>
    </row>
    <row r="842" spans="1:8">
      <c r="B842" s="773" t="s">
        <v>2923</v>
      </c>
      <c r="C842" s="840"/>
      <c r="D842" s="777"/>
      <c r="E842" s="809"/>
      <c r="F842" s="839"/>
      <c r="G842" s="839"/>
      <c r="H842" s="813"/>
    </row>
    <row r="843" spans="1:8" ht="15">
      <c r="B843" s="703" t="s">
        <v>2922</v>
      </c>
      <c r="C843" s="840"/>
      <c r="D843" s="777" t="s">
        <v>263</v>
      </c>
      <c r="E843" s="809">
        <v>1</v>
      </c>
      <c r="F843" s="805"/>
      <c r="G843" s="806"/>
      <c r="H843" s="841">
        <f>E843*F843</f>
        <v>0</v>
      </c>
    </row>
    <row r="844" spans="1:8" ht="15">
      <c r="B844" s="703"/>
      <c r="C844" s="840"/>
      <c r="D844" s="777"/>
      <c r="E844" s="809"/>
      <c r="F844" s="786"/>
      <c r="G844" s="806"/>
      <c r="H844" s="788"/>
    </row>
    <row r="845" spans="1:8" ht="51">
      <c r="A845" s="774">
        <v>15</v>
      </c>
      <c r="B845" s="773" t="s">
        <v>2921</v>
      </c>
      <c r="C845" s="840"/>
      <c r="D845" s="777"/>
      <c r="E845" s="809"/>
      <c r="F845" s="839"/>
      <c r="G845" s="839"/>
      <c r="H845" s="813"/>
    </row>
    <row r="846" spans="1:8">
      <c r="B846" s="773" t="s">
        <v>2920</v>
      </c>
      <c r="C846" s="840"/>
      <c r="D846" s="777"/>
      <c r="E846" s="809"/>
      <c r="F846" s="839"/>
      <c r="G846" s="839"/>
      <c r="H846" s="813"/>
    </row>
    <row r="847" spans="1:8" ht="15">
      <c r="B847" s="704"/>
      <c r="C847" s="783" t="s">
        <v>2884</v>
      </c>
      <c r="D847" s="777" t="s">
        <v>263</v>
      </c>
      <c r="E847" s="809">
        <v>5</v>
      </c>
      <c r="F847" s="805"/>
      <c r="G847" s="806"/>
      <c r="H847" s="805">
        <f>E847*F847</f>
        <v>0</v>
      </c>
    </row>
    <row r="848" spans="1:8" ht="15">
      <c r="B848" s="704"/>
      <c r="C848" s="783" t="s">
        <v>2919</v>
      </c>
      <c r="D848" s="777" t="s">
        <v>263</v>
      </c>
      <c r="E848" s="809">
        <v>3</v>
      </c>
      <c r="F848" s="805"/>
      <c r="G848" s="806"/>
      <c r="H848" s="805">
        <f>E848*F848</f>
        <v>0</v>
      </c>
    </row>
    <row r="849" spans="1:8" ht="15">
      <c r="B849" s="703"/>
      <c r="C849" s="840"/>
      <c r="D849" s="777"/>
      <c r="E849" s="809"/>
      <c r="F849" s="786"/>
      <c r="G849" s="806"/>
      <c r="H849" s="788"/>
    </row>
    <row r="850" spans="1:8" ht="76.5">
      <c r="A850" s="774">
        <v>16</v>
      </c>
      <c r="B850" s="704" t="s">
        <v>2918</v>
      </c>
      <c r="C850" s="840"/>
      <c r="D850" s="777"/>
      <c r="E850" s="809"/>
      <c r="F850" s="786"/>
      <c r="G850" s="806"/>
      <c r="H850" s="788"/>
    </row>
    <row r="851" spans="1:8" ht="51">
      <c r="B851" s="670" t="s">
        <v>2917</v>
      </c>
      <c r="C851" s="840"/>
      <c r="D851" s="777"/>
      <c r="E851" s="809"/>
      <c r="F851" s="786"/>
      <c r="G851" s="806"/>
      <c r="H851" s="788"/>
    </row>
    <row r="852" spans="1:8" ht="63.75">
      <c r="B852" s="704" t="s">
        <v>2916</v>
      </c>
      <c r="C852" s="840"/>
      <c r="D852" s="777"/>
      <c r="E852" s="809"/>
      <c r="F852" s="786"/>
      <c r="G852" s="806"/>
      <c r="H852" s="788"/>
    </row>
    <row r="853" spans="1:8" ht="25.5">
      <c r="B853" s="670" t="s">
        <v>2461</v>
      </c>
      <c r="C853" s="840"/>
      <c r="D853" s="777"/>
      <c r="E853" s="809"/>
      <c r="F853" s="786"/>
      <c r="G853" s="806"/>
      <c r="H853" s="788"/>
    </row>
    <row r="854" spans="1:8" ht="25.5">
      <c r="B854" s="703" t="s">
        <v>2915</v>
      </c>
      <c r="C854" s="783" t="s">
        <v>2914</v>
      </c>
      <c r="D854" s="777" t="s">
        <v>263</v>
      </c>
      <c r="E854" s="809">
        <v>1</v>
      </c>
      <c r="F854" s="805"/>
      <c r="G854" s="806"/>
      <c r="H854" s="805">
        <f>E854*F854</f>
        <v>0</v>
      </c>
    </row>
    <row r="855" spans="1:8" ht="25.5">
      <c r="B855" s="703" t="s">
        <v>2913</v>
      </c>
      <c r="C855" s="783" t="s">
        <v>2912</v>
      </c>
      <c r="D855" s="777" t="s">
        <v>263</v>
      </c>
      <c r="E855" s="809">
        <v>18</v>
      </c>
      <c r="F855" s="805"/>
      <c r="G855" s="806"/>
      <c r="H855" s="805">
        <f>E855*F855</f>
        <v>0</v>
      </c>
    </row>
    <row r="856" spans="1:8" ht="15">
      <c r="B856" s="703"/>
      <c r="C856" s="840"/>
      <c r="D856" s="777"/>
      <c r="E856" s="809"/>
      <c r="F856" s="786"/>
      <c r="G856" s="806"/>
      <c r="H856" s="788"/>
    </row>
    <row r="857" spans="1:8" ht="63.75">
      <c r="A857" s="774">
        <v>17</v>
      </c>
      <c r="B857" s="773" t="s">
        <v>2911</v>
      </c>
      <c r="C857" s="783"/>
      <c r="D857" s="777"/>
      <c r="E857" s="809"/>
      <c r="F857" s="839"/>
      <c r="G857" s="839"/>
      <c r="H857" s="813"/>
    </row>
    <row r="858" spans="1:8" ht="25.5">
      <c r="B858" s="773" t="s">
        <v>2910</v>
      </c>
      <c r="C858" s="783"/>
      <c r="D858" s="777"/>
      <c r="E858" s="809"/>
      <c r="F858" s="839"/>
      <c r="G858" s="839"/>
      <c r="H858" s="813"/>
    </row>
    <row r="859" spans="1:8" ht="25.5">
      <c r="B859" s="773" t="s">
        <v>2909</v>
      </c>
      <c r="C859" s="783"/>
      <c r="D859" s="777"/>
      <c r="E859" s="809"/>
      <c r="F859" s="839"/>
      <c r="G859" s="839"/>
      <c r="H859" s="813"/>
    </row>
    <row r="860" spans="1:8" ht="15">
      <c r="B860" s="828" t="s">
        <v>2908</v>
      </c>
      <c r="C860" s="783"/>
      <c r="D860" s="777" t="s">
        <v>81</v>
      </c>
      <c r="E860" s="809">
        <v>7</v>
      </c>
      <c r="F860" s="805"/>
      <c r="G860" s="806"/>
      <c r="H860" s="805">
        <f>E860*F860</f>
        <v>0</v>
      </c>
    </row>
    <row r="861" spans="1:8" ht="15">
      <c r="B861" s="828" t="s">
        <v>2907</v>
      </c>
      <c r="C861" s="783"/>
      <c r="D861" s="777" t="s">
        <v>81</v>
      </c>
      <c r="E861" s="809">
        <v>14</v>
      </c>
      <c r="F861" s="805"/>
      <c r="G861" s="806"/>
      <c r="H861" s="805">
        <f>E861*F861</f>
        <v>0</v>
      </c>
    </row>
    <row r="862" spans="1:8" ht="15">
      <c r="B862" s="828" t="s">
        <v>2906</v>
      </c>
      <c r="C862" s="783"/>
      <c r="D862" s="777" t="s">
        <v>81</v>
      </c>
      <c r="E862" s="809">
        <v>2</v>
      </c>
      <c r="F862" s="805"/>
      <c r="G862" s="806"/>
      <c r="H862" s="805">
        <f>E862*F862</f>
        <v>0</v>
      </c>
    </row>
    <row r="863" spans="1:8" ht="15">
      <c r="B863" s="704"/>
      <c r="C863" s="783"/>
      <c r="D863" s="777"/>
      <c r="E863" s="809"/>
      <c r="F863" s="786"/>
      <c r="G863" s="806"/>
      <c r="H863" s="786"/>
    </row>
    <row r="864" spans="1:8" ht="15">
      <c r="B864" s="827" t="s">
        <v>2905</v>
      </c>
      <c r="C864" s="783"/>
      <c r="D864" s="777"/>
      <c r="E864" s="809"/>
      <c r="F864" s="786"/>
      <c r="G864" s="806"/>
      <c r="H864" s="786"/>
    </row>
    <row r="865" spans="1:8" ht="15">
      <c r="B865" s="827"/>
      <c r="C865" s="783"/>
      <c r="D865" s="777"/>
      <c r="E865" s="809"/>
      <c r="F865" s="786"/>
      <c r="G865" s="806"/>
      <c r="H865" s="786"/>
    </row>
    <row r="866" spans="1:8" ht="15">
      <c r="A866" s="774">
        <v>1</v>
      </c>
      <c r="B866" s="704" t="s">
        <v>2904</v>
      </c>
      <c r="C866" s="831"/>
      <c r="D866" s="777"/>
      <c r="E866" s="830"/>
      <c r="F866" s="786"/>
      <c r="G866" s="829"/>
      <c r="H866" s="786"/>
    </row>
    <row r="867" spans="1:8" ht="76.5">
      <c r="B867" s="773" t="s">
        <v>2903</v>
      </c>
      <c r="C867" s="831"/>
      <c r="D867" s="777"/>
      <c r="E867" s="830"/>
      <c r="F867" s="786"/>
      <c r="G867" s="829"/>
      <c r="H867" s="786"/>
    </row>
    <row r="868" spans="1:8" ht="25.5">
      <c r="B868" s="703" t="s">
        <v>2896</v>
      </c>
      <c r="C868" s="831"/>
      <c r="D868" s="777"/>
      <c r="E868" s="830"/>
      <c r="F868" s="786"/>
      <c r="G868" s="829"/>
      <c r="H868" s="786"/>
    </row>
    <row r="869" spans="1:8" ht="44.25" customHeight="1">
      <c r="B869" s="703" t="s">
        <v>2902</v>
      </c>
      <c r="C869" s="831"/>
      <c r="D869" s="777"/>
      <c r="E869" s="830"/>
      <c r="F869" s="786"/>
      <c r="G869" s="829"/>
      <c r="H869" s="786"/>
    </row>
    <row r="870" spans="1:8" ht="15">
      <c r="B870" s="703" t="s">
        <v>2901</v>
      </c>
      <c r="C870" s="831"/>
      <c r="D870" s="777"/>
      <c r="E870" s="830"/>
      <c r="F870" s="786"/>
      <c r="G870" s="829"/>
      <c r="H870" s="786"/>
    </row>
    <row r="871" spans="1:8" ht="15">
      <c r="B871" s="703" t="s">
        <v>2893</v>
      </c>
      <c r="C871" s="767"/>
      <c r="D871" s="777"/>
      <c r="E871" s="830"/>
      <c r="F871" s="786"/>
      <c r="G871" s="829"/>
      <c r="H871" s="786"/>
    </row>
    <row r="872" spans="1:8" ht="25.5">
      <c r="B872" s="703" t="s">
        <v>2900</v>
      </c>
      <c r="C872" s="831"/>
      <c r="D872" s="777" t="s">
        <v>81</v>
      </c>
      <c r="E872" s="809">
        <v>9</v>
      </c>
      <c r="F872" s="805"/>
      <c r="G872" s="806"/>
      <c r="H872" s="805">
        <f>E872*F872</f>
        <v>0</v>
      </c>
    </row>
    <row r="873" spans="1:8" ht="25.5">
      <c r="B873" s="703" t="s">
        <v>2899</v>
      </c>
      <c r="C873" s="831"/>
      <c r="D873" s="777" t="s">
        <v>81</v>
      </c>
      <c r="E873" s="809">
        <v>1</v>
      </c>
      <c r="F873" s="805"/>
      <c r="G873" s="806"/>
      <c r="H873" s="805">
        <f>E873*F873</f>
        <v>0</v>
      </c>
    </row>
    <row r="874" spans="1:8" ht="15">
      <c r="B874" s="827"/>
      <c r="C874" s="783"/>
      <c r="D874" s="777"/>
      <c r="E874" s="809"/>
      <c r="F874" s="786"/>
      <c r="G874" s="806"/>
      <c r="H874" s="786"/>
    </row>
    <row r="875" spans="1:8" ht="45.75" customHeight="1">
      <c r="A875" s="774">
        <v>2</v>
      </c>
      <c r="B875" s="704" t="s">
        <v>2898</v>
      </c>
      <c r="C875" s="831"/>
      <c r="D875" s="777"/>
      <c r="E875" s="830"/>
      <c r="F875" s="786"/>
      <c r="G875" s="829"/>
      <c r="H875" s="786"/>
    </row>
    <row r="876" spans="1:8" ht="38.25">
      <c r="B876" s="773" t="s">
        <v>2897</v>
      </c>
      <c r="C876" s="831"/>
      <c r="D876" s="777"/>
      <c r="E876" s="830"/>
      <c r="F876" s="786"/>
      <c r="G876" s="829"/>
      <c r="H876" s="786"/>
    </row>
    <row r="877" spans="1:8" ht="25.5">
      <c r="B877" s="703" t="s">
        <v>2896</v>
      </c>
      <c r="C877" s="831"/>
      <c r="D877" s="777"/>
      <c r="E877" s="830"/>
      <c r="F877" s="786"/>
      <c r="G877" s="829"/>
      <c r="H877" s="786"/>
    </row>
    <row r="878" spans="1:8" ht="25.5">
      <c r="B878" s="703" t="s">
        <v>2895</v>
      </c>
      <c r="C878" s="831"/>
      <c r="D878" s="777"/>
      <c r="E878" s="830"/>
      <c r="F878" s="786"/>
      <c r="G878" s="829"/>
      <c r="H878" s="786"/>
    </row>
    <row r="879" spans="1:8" ht="25.5">
      <c r="B879" s="703" t="s">
        <v>2894</v>
      </c>
      <c r="C879" s="831"/>
      <c r="D879" s="777"/>
      <c r="E879" s="830"/>
      <c r="F879" s="786"/>
      <c r="G879" s="829"/>
      <c r="H879" s="786"/>
    </row>
    <row r="880" spans="1:8" ht="15">
      <c r="B880" s="703" t="s">
        <v>2893</v>
      </c>
      <c r="C880" s="767"/>
      <c r="D880" s="777"/>
      <c r="E880" s="830"/>
      <c r="F880" s="786"/>
      <c r="G880" s="829"/>
      <c r="H880" s="786"/>
    </row>
    <row r="881" spans="1:8" ht="25.5">
      <c r="B881" s="703" t="s">
        <v>2892</v>
      </c>
      <c r="C881" s="831"/>
      <c r="D881" s="777" t="s">
        <v>81</v>
      </c>
      <c r="E881" s="809">
        <v>1</v>
      </c>
      <c r="F881" s="805"/>
      <c r="G881" s="806"/>
      <c r="H881" s="805">
        <f>E881*F881</f>
        <v>0</v>
      </c>
    </row>
    <row r="882" spans="1:8" ht="25.5">
      <c r="B882" s="703" t="s">
        <v>2891</v>
      </c>
      <c r="C882" s="831"/>
      <c r="D882" s="777" t="s">
        <v>81</v>
      </c>
      <c r="E882" s="809">
        <v>2</v>
      </c>
      <c r="F882" s="805"/>
      <c r="G882" s="806"/>
      <c r="H882" s="805">
        <f>E882*F882</f>
        <v>0</v>
      </c>
    </row>
    <row r="883" spans="1:8" ht="15">
      <c r="B883" s="703"/>
      <c r="C883" s="783"/>
      <c r="D883" s="777"/>
      <c r="E883" s="809"/>
      <c r="F883" s="786"/>
      <c r="G883" s="806"/>
      <c r="H883" s="786"/>
    </row>
    <row r="884" spans="1:8" ht="76.5">
      <c r="A884" s="774">
        <v>3</v>
      </c>
      <c r="B884" s="703" t="s">
        <v>2890</v>
      </c>
      <c r="C884" s="778"/>
      <c r="D884" s="777"/>
      <c r="E884" s="809"/>
      <c r="F884" s="808"/>
      <c r="G884" s="808"/>
      <c r="H884" s="813"/>
    </row>
    <row r="885" spans="1:8" ht="25.5">
      <c r="B885" s="704" t="s">
        <v>2889</v>
      </c>
      <c r="C885" s="831"/>
      <c r="D885" s="777"/>
      <c r="E885" s="809"/>
      <c r="F885" s="839"/>
      <c r="G885" s="839"/>
      <c r="H885" s="813"/>
    </row>
    <row r="886" spans="1:8" ht="25.5">
      <c r="B886" s="773" t="s">
        <v>2888</v>
      </c>
      <c r="C886" s="778"/>
      <c r="D886" s="777"/>
      <c r="E886" s="809"/>
      <c r="F886" s="808"/>
      <c r="G886" s="808"/>
      <c r="H886" s="813"/>
    </row>
    <row r="887" spans="1:8">
      <c r="B887" s="773" t="s">
        <v>2887</v>
      </c>
      <c r="C887" s="778"/>
      <c r="D887" s="777"/>
      <c r="E887" s="809"/>
      <c r="F887" s="808"/>
      <c r="G887" s="808"/>
      <c r="H887" s="813"/>
    </row>
    <row r="888" spans="1:8">
      <c r="B888" s="828" t="s">
        <v>2885</v>
      </c>
      <c r="C888" s="838" t="s">
        <v>2886</v>
      </c>
      <c r="D888" s="777" t="s">
        <v>1058</v>
      </c>
      <c r="E888" s="809">
        <v>5</v>
      </c>
      <c r="F888" s="805"/>
      <c r="G888" s="837"/>
      <c r="H888" s="805">
        <f>E888*F888</f>
        <v>0</v>
      </c>
    </row>
    <row r="889" spans="1:8">
      <c r="B889" s="828" t="s">
        <v>2885</v>
      </c>
      <c r="C889" s="838" t="s">
        <v>2884</v>
      </c>
      <c r="D889" s="777" t="s">
        <v>1058</v>
      </c>
      <c r="E889" s="809">
        <v>6</v>
      </c>
      <c r="F889" s="805"/>
      <c r="G889" s="837"/>
      <c r="H889" s="805">
        <f>E889*F889</f>
        <v>0</v>
      </c>
    </row>
    <row r="890" spans="1:8">
      <c r="B890" s="828" t="s">
        <v>2883</v>
      </c>
      <c r="C890" s="838" t="s">
        <v>2882</v>
      </c>
      <c r="D890" s="777" t="s">
        <v>1058</v>
      </c>
      <c r="E890" s="809">
        <v>7</v>
      </c>
      <c r="F890" s="805"/>
      <c r="G890" s="837"/>
      <c r="H890" s="805">
        <f>E890*F890</f>
        <v>0</v>
      </c>
    </row>
    <row r="891" spans="1:8" ht="15">
      <c r="B891" s="827"/>
      <c r="C891" s="783"/>
      <c r="D891" s="777"/>
      <c r="E891" s="809"/>
      <c r="F891" s="786"/>
      <c r="G891" s="806"/>
      <c r="H891" s="786"/>
    </row>
    <row r="892" spans="1:8" ht="38.25">
      <c r="A892" s="774">
        <v>4</v>
      </c>
      <c r="B892" s="699" t="s">
        <v>2642</v>
      </c>
      <c r="C892" s="836"/>
      <c r="D892" s="835"/>
      <c r="E892" s="834"/>
      <c r="F892" s="832"/>
      <c r="G892" s="833"/>
      <c r="H892" s="832"/>
    </row>
    <row r="893" spans="1:8" ht="51">
      <c r="B893" s="699" t="s">
        <v>2881</v>
      </c>
      <c r="C893" s="836"/>
      <c r="D893" s="835"/>
      <c r="E893" s="834"/>
      <c r="F893" s="832"/>
      <c r="G893" s="833"/>
      <c r="H893" s="832"/>
    </row>
    <row r="894" spans="1:8">
      <c r="B894" s="699" t="s">
        <v>2640</v>
      </c>
      <c r="C894" s="836"/>
      <c r="D894" s="835"/>
      <c r="E894" s="834"/>
      <c r="F894" s="832"/>
      <c r="G894" s="833"/>
      <c r="H894" s="832"/>
    </row>
    <row r="895" spans="1:8" ht="25.5">
      <c r="B895" s="689" t="s">
        <v>2880</v>
      </c>
      <c r="C895" s="836"/>
      <c r="D895" s="835"/>
      <c r="E895" s="834"/>
      <c r="F895" s="832"/>
      <c r="G895" s="833"/>
      <c r="H895" s="832"/>
    </row>
    <row r="896" spans="1:8" ht="25.5">
      <c r="B896" s="689" t="s">
        <v>2638</v>
      </c>
      <c r="C896" s="836"/>
      <c r="D896" s="835"/>
      <c r="E896" s="834"/>
      <c r="F896" s="832"/>
      <c r="G896" s="833"/>
      <c r="H896" s="832"/>
    </row>
    <row r="897" spans="1:8">
      <c r="B897" s="748" t="s">
        <v>2637</v>
      </c>
      <c r="C897" s="836"/>
      <c r="D897" s="777" t="s">
        <v>128</v>
      </c>
      <c r="E897" s="809">
        <v>6</v>
      </c>
      <c r="F897" s="805"/>
      <c r="G897" s="837"/>
      <c r="H897" s="805">
        <f>E897*F897</f>
        <v>0</v>
      </c>
    </row>
    <row r="898" spans="1:8">
      <c r="B898" s="828"/>
      <c r="C898" s="836"/>
      <c r="D898" s="835"/>
      <c r="E898" s="834"/>
      <c r="F898" s="832"/>
      <c r="G898" s="833"/>
      <c r="H898" s="832"/>
    </row>
    <row r="899" spans="1:8" ht="63.75">
      <c r="A899" s="774">
        <v>5</v>
      </c>
      <c r="B899" s="699" t="s">
        <v>2879</v>
      </c>
      <c r="C899" s="673"/>
      <c r="D899" s="658"/>
      <c r="E899" s="657"/>
      <c r="F899" s="656"/>
      <c r="G899" s="656"/>
      <c r="H899" s="656"/>
    </row>
    <row r="900" spans="1:8" ht="25.5">
      <c r="B900" s="699" t="s">
        <v>2878</v>
      </c>
      <c r="C900" s="673"/>
      <c r="D900" s="658"/>
      <c r="E900" s="657"/>
      <c r="F900" s="656"/>
      <c r="G900" s="656"/>
      <c r="H900" s="656"/>
    </row>
    <row r="901" spans="1:8">
      <c r="B901" s="700"/>
      <c r="C901" s="673"/>
      <c r="D901" s="658" t="s">
        <v>128</v>
      </c>
      <c r="E901" s="657">
        <v>7</v>
      </c>
      <c r="F901" s="675"/>
      <c r="G901" s="656"/>
      <c r="H901" s="675">
        <f>F901*E901</f>
        <v>0</v>
      </c>
    </row>
    <row r="902" spans="1:8" ht="15">
      <c r="B902" s="827"/>
      <c r="C902" s="783"/>
      <c r="D902" s="777"/>
      <c r="E902" s="809"/>
      <c r="F902" s="786"/>
      <c r="G902" s="806"/>
      <c r="H902" s="786"/>
    </row>
    <row r="903" spans="1:8" ht="51">
      <c r="A903" s="774">
        <v>6</v>
      </c>
      <c r="B903" s="773" t="s">
        <v>2877</v>
      </c>
      <c r="C903" s="831"/>
      <c r="D903" s="777"/>
      <c r="E903" s="830"/>
      <c r="F903" s="786"/>
      <c r="G903" s="829"/>
      <c r="H903" s="786"/>
    </row>
    <row r="904" spans="1:8" ht="15">
      <c r="B904" s="703" t="s">
        <v>2876</v>
      </c>
      <c r="C904" s="783"/>
      <c r="D904" s="777" t="s">
        <v>81</v>
      </c>
      <c r="E904" s="809">
        <v>1</v>
      </c>
      <c r="F904" s="805"/>
      <c r="G904" s="806"/>
      <c r="H904" s="805">
        <f>E904*F904</f>
        <v>0</v>
      </c>
    </row>
    <row r="905" spans="1:8" ht="15">
      <c r="B905" s="827"/>
      <c r="C905" s="783"/>
      <c r="D905" s="777"/>
      <c r="E905" s="809"/>
      <c r="F905" s="786"/>
      <c r="G905" s="806"/>
      <c r="H905" s="786"/>
    </row>
    <row r="906" spans="1:8" ht="51">
      <c r="A906" s="774">
        <v>7</v>
      </c>
      <c r="B906" s="773" t="s">
        <v>2875</v>
      </c>
      <c r="C906" s="831"/>
      <c r="D906" s="777"/>
      <c r="E906" s="830"/>
      <c r="F906" s="786"/>
      <c r="G906" s="829"/>
      <c r="H906" s="786"/>
    </row>
    <row r="907" spans="1:8" ht="15">
      <c r="B907" s="703" t="s">
        <v>2874</v>
      </c>
      <c r="C907" s="783"/>
      <c r="D907" s="777" t="s">
        <v>81</v>
      </c>
      <c r="E907" s="809">
        <v>1</v>
      </c>
      <c r="F907" s="805"/>
      <c r="G907" s="806"/>
      <c r="H907" s="805">
        <f>E907*F907</f>
        <v>0</v>
      </c>
    </row>
    <row r="908" spans="1:8" ht="15">
      <c r="B908" s="703"/>
      <c r="C908" s="783"/>
      <c r="D908" s="777"/>
      <c r="E908" s="809"/>
      <c r="F908" s="786"/>
      <c r="G908" s="806"/>
      <c r="H908" s="786"/>
    </row>
    <row r="909" spans="1:8" ht="38.25">
      <c r="A909" s="774">
        <v>8</v>
      </c>
      <c r="B909" s="773" t="s">
        <v>2873</v>
      </c>
      <c r="C909" s="831"/>
      <c r="D909" s="777"/>
      <c r="E909" s="830"/>
      <c r="F909" s="786"/>
      <c r="G909" s="829"/>
      <c r="H909" s="786"/>
    </row>
    <row r="910" spans="1:8" ht="15">
      <c r="B910" s="703" t="s">
        <v>2872</v>
      </c>
      <c r="C910" s="783"/>
      <c r="D910" s="777" t="s">
        <v>81</v>
      </c>
      <c r="E910" s="809">
        <v>9</v>
      </c>
      <c r="F910" s="805"/>
      <c r="G910" s="806"/>
      <c r="H910" s="805">
        <f>E910*F910</f>
        <v>0</v>
      </c>
    </row>
    <row r="911" spans="1:8" ht="15">
      <c r="B911" s="703" t="s">
        <v>2871</v>
      </c>
      <c r="C911" s="783"/>
      <c r="D911" s="777" t="s">
        <v>81</v>
      </c>
      <c r="E911" s="809">
        <v>1</v>
      </c>
      <c r="F911" s="805"/>
      <c r="G911" s="806"/>
      <c r="H911" s="805">
        <f>E911*F911</f>
        <v>0</v>
      </c>
    </row>
    <row r="912" spans="1:8" ht="15">
      <c r="B912" s="827"/>
      <c r="C912" s="783"/>
      <c r="D912" s="777"/>
      <c r="E912" s="809"/>
      <c r="F912" s="786"/>
      <c r="G912" s="806"/>
      <c r="H912" s="786"/>
    </row>
    <row r="913" spans="1:8" ht="38.25">
      <c r="A913" s="774">
        <v>9</v>
      </c>
      <c r="B913" s="773" t="s">
        <v>2870</v>
      </c>
      <c r="C913" s="783"/>
      <c r="D913" s="777"/>
      <c r="E913" s="809"/>
      <c r="F913" s="786"/>
      <c r="G913" s="806"/>
      <c r="H913" s="786"/>
    </row>
    <row r="914" spans="1:8" ht="51">
      <c r="B914" s="828" t="s">
        <v>2869</v>
      </c>
      <c r="C914" s="783"/>
      <c r="D914" s="777"/>
      <c r="E914" s="809"/>
      <c r="F914" s="786"/>
      <c r="G914" s="806"/>
      <c r="H914" s="786"/>
    </row>
    <row r="915" spans="1:8" ht="51">
      <c r="B915" s="828" t="s">
        <v>2868</v>
      </c>
      <c r="C915" s="783"/>
      <c r="D915" s="777"/>
      <c r="E915" s="809"/>
      <c r="F915" s="786"/>
      <c r="G915" s="806"/>
      <c r="H915" s="786"/>
    </row>
    <row r="916" spans="1:8" ht="15">
      <c r="B916" s="773" t="s">
        <v>2867</v>
      </c>
      <c r="C916" s="783"/>
      <c r="D916" s="777"/>
      <c r="E916" s="809"/>
      <c r="F916" s="786"/>
      <c r="G916" s="806"/>
      <c r="H916" s="786"/>
    </row>
    <row r="917" spans="1:8" ht="15">
      <c r="B917" s="773" t="s">
        <v>2866</v>
      </c>
      <c r="C917" s="783"/>
      <c r="D917" s="777"/>
      <c r="E917" s="809"/>
      <c r="F917" s="786"/>
      <c r="G917" s="806"/>
      <c r="H917" s="786"/>
    </row>
    <row r="918" spans="1:8" ht="15">
      <c r="B918" s="828" t="s">
        <v>2865</v>
      </c>
      <c r="C918" s="783"/>
      <c r="D918" s="777" t="s">
        <v>81</v>
      </c>
      <c r="E918" s="809">
        <v>2</v>
      </c>
      <c r="F918" s="805"/>
      <c r="G918" s="806"/>
      <c r="H918" s="805">
        <f>E918*F918</f>
        <v>0</v>
      </c>
    </row>
    <row r="919" spans="1:8" ht="15">
      <c r="C919" s="783"/>
      <c r="D919" s="777"/>
      <c r="E919" s="809"/>
      <c r="F919" s="786"/>
      <c r="G919" s="806"/>
      <c r="H919" s="786"/>
    </row>
    <row r="920" spans="1:8">
      <c r="B920" s="827" t="s">
        <v>2864</v>
      </c>
      <c r="C920" s="810"/>
      <c r="D920" s="777"/>
      <c r="E920" s="809"/>
      <c r="F920" s="808"/>
      <c r="G920" s="808"/>
      <c r="H920" s="813"/>
    </row>
    <row r="921" spans="1:8">
      <c r="B921" s="816"/>
      <c r="C921" s="810"/>
      <c r="D921" s="777"/>
      <c r="E921" s="809"/>
      <c r="F921" s="808"/>
      <c r="G921" s="808"/>
      <c r="H921" s="813"/>
    </row>
    <row r="922" spans="1:8" ht="38.25">
      <c r="A922" s="774">
        <v>1</v>
      </c>
      <c r="B922" s="745" t="s">
        <v>2863</v>
      </c>
      <c r="C922" s="743"/>
      <c r="D922" s="742"/>
      <c r="E922" s="741"/>
      <c r="F922" s="790"/>
      <c r="G922" s="740"/>
      <c r="H922" s="790"/>
    </row>
    <row r="923" spans="1:8" ht="114.75">
      <c r="B923" s="745" t="s">
        <v>2862</v>
      </c>
      <c r="C923" s="743"/>
      <c r="D923" s="742"/>
      <c r="E923" s="741"/>
      <c r="F923" s="790"/>
      <c r="G923" s="740"/>
      <c r="H923" s="790"/>
    </row>
    <row r="924" spans="1:8" ht="38.25">
      <c r="B924" s="745" t="s">
        <v>2861</v>
      </c>
      <c r="C924" s="743"/>
      <c r="D924" s="742"/>
      <c r="E924" s="741"/>
      <c r="F924" s="790"/>
      <c r="G924" s="740"/>
      <c r="H924" s="790"/>
    </row>
    <row r="925" spans="1:8" ht="15">
      <c r="B925" s="745" t="s">
        <v>2860</v>
      </c>
      <c r="C925" s="743"/>
      <c r="D925" s="742"/>
      <c r="E925" s="741"/>
      <c r="F925" s="790"/>
      <c r="G925" s="740"/>
      <c r="H925" s="790"/>
    </row>
    <row r="926" spans="1:8" ht="15">
      <c r="B926" s="745" t="s">
        <v>2630</v>
      </c>
      <c r="C926" s="743"/>
      <c r="D926" s="742"/>
      <c r="E926" s="741"/>
      <c r="F926" s="790"/>
      <c r="G926" s="740"/>
      <c r="H926" s="790"/>
    </row>
    <row r="927" spans="1:8" ht="25.5">
      <c r="B927" s="745" t="s">
        <v>2859</v>
      </c>
      <c r="C927" s="743"/>
      <c r="D927" s="742"/>
      <c r="E927" s="741"/>
      <c r="F927" s="790"/>
      <c r="G927" s="740"/>
      <c r="H927" s="790"/>
    </row>
    <row r="928" spans="1:8" ht="25.5">
      <c r="B928" s="745" t="s">
        <v>2858</v>
      </c>
      <c r="C928" s="743"/>
      <c r="D928" s="742"/>
      <c r="E928" s="741"/>
      <c r="F928" s="790"/>
      <c r="G928" s="740"/>
      <c r="H928" s="790"/>
    </row>
    <row r="929" spans="2:8" ht="15">
      <c r="B929" s="744" t="s">
        <v>2857</v>
      </c>
      <c r="C929" s="743"/>
      <c r="D929" s="742" t="s">
        <v>263</v>
      </c>
      <c r="E929" s="741">
        <v>3</v>
      </c>
      <c r="F929" s="739"/>
      <c r="G929" s="740"/>
      <c r="H929" s="739">
        <f t="shared" ref="H929:H943" si="5">E929*F929</f>
        <v>0</v>
      </c>
    </row>
    <row r="930" spans="2:8" ht="15">
      <c r="B930" s="744" t="s">
        <v>2856</v>
      </c>
      <c r="C930" s="743"/>
      <c r="D930" s="742" t="s">
        <v>263</v>
      </c>
      <c r="E930" s="741">
        <v>2</v>
      </c>
      <c r="F930" s="739"/>
      <c r="G930" s="740"/>
      <c r="H930" s="739">
        <f t="shared" si="5"/>
        <v>0</v>
      </c>
    </row>
    <row r="931" spans="2:8" ht="15">
      <c r="B931" s="744" t="s">
        <v>2855</v>
      </c>
      <c r="C931" s="743"/>
      <c r="D931" s="742" t="s">
        <v>263</v>
      </c>
      <c r="E931" s="741">
        <v>2</v>
      </c>
      <c r="F931" s="739"/>
      <c r="G931" s="740"/>
      <c r="H931" s="739">
        <f t="shared" si="5"/>
        <v>0</v>
      </c>
    </row>
    <row r="932" spans="2:8" ht="15">
      <c r="B932" s="744" t="s">
        <v>2854</v>
      </c>
      <c r="C932" s="743"/>
      <c r="D932" s="742" t="s">
        <v>263</v>
      </c>
      <c r="E932" s="741">
        <v>6</v>
      </c>
      <c r="F932" s="739"/>
      <c r="G932" s="740"/>
      <c r="H932" s="739">
        <f t="shared" si="5"/>
        <v>0</v>
      </c>
    </row>
    <row r="933" spans="2:8" ht="15">
      <c r="B933" s="744" t="s">
        <v>2853</v>
      </c>
      <c r="C933" s="743"/>
      <c r="D933" s="742" t="s">
        <v>263</v>
      </c>
      <c r="E933" s="741">
        <v>2</v>
      </c>
      <c r="F933" s="739"/>
      <c r="G933" s="740"/>
      <c r="H933" s="739">
        <f t="shared" si="5"/>
        <v>0</v>
      </c>
    </row>
    <row r="934" spans="2:8" ht="15">
      <c r="B934" s="744" t="s">
        <v>2852</v>
      </c>
      <c r="C934" s="743"/>
      <c r="D934" s="742" t="s">
        <v>263</v>
      </c>
      <c r="E934" s="741">
        <v>2</v>
      </c>
      <c r="F934" s="739"/>
      <c r="G934" s="740"/>
      <c r="H934" s="739">
        <f t="shared" si="5"/>
        <v>0</v>
      </c>
    </row>
    <row r="935" spans="2:8" ht="15">
      <c r="B935" s="744" t="s">
        <v>2851</v>
      </c>
      <c r="C935" s="743"/>
      <c r="D935" s="742" t="s">
        <v>263</v>
      </c>
      <c r="E935" s="741">
        <v>1</v>
      </c>
      <c r="F935" s="739"/>
      <c r="G935" s="740"/>
      <c r="H935" s="739">
        <f t="shared" si="5"/>
        <v>0</v>
      </c>
    </row>
    <row r="936" spans="2:8" ht="15">
      <c r="B936" s="744" t="s">
        <v>2850</v>
      </c>
      <c r="C936" s="743"/>
      <c r="D936" s="742" t="s">
        <v>263</v>
      </c>
      <c r="E936" s="741">
        <v>1</v>
      </c>
      <c r="F936" s="739"/>
      <c r="G936" s="740"/>
      <c r="H936" s="739">
        <f t="shared" si="5"/>
        <v>0</v>
      </c>
    </row>
    <row r="937" spans="2:8" ht="15">
      <c r="B937" s="744" t="s">
        <v>2849</v>
      </c>
      <c r="C937" s="743"/>
      <c r="D937" s="742" t="s">
        <v>263</v>
      </c>
      <c r="E937" s="741">
        <v>6</v>
      </c>
      <c r="F937" s="739"/>
      <c r="G937" s="740"/>
      <c r="H937" s="739">
        <f t="shared" si="5"/>
        <v>0</v>
      </c>
    </row>
    <row r="938" spans="2:8" ht="15">
      <c r="B938" s="744" t="s">
        <v>2848</v>
      </c>
      <c r="C938" s="743"/>
      <c r="D938" s="742" t="s">
        <v>263</v>
      </c>
      <c r="E938" s="741">
        <v>14</v>
      </c>
      <c r="F938" s="739"/>
      <c r="G938" s="740"/>
      <c r="H938" s="739">
        <f t="shared" si="5"/>
        <v>0</v>
      </c>
    </row>
    <row r="939" spans="2:8" ht="15">
      <c r="B939" s="744" t="s">
        <v>2847</v>
      </c>
      <c r="C939" s="743"/>
      <c r="D939" s="742" t="s">
        <v>263</v>
      </c>
      <c r="E939" s="741">
        <v>18</v>
      </c>
      <c r="F939" s="739"/>
      <c r="G939" s="740"/>
      <c r="H939" s="739">
        <f t="shared" si="5"/>
        <v>0</v>
      </c>
    </row>
    <row r="940" spans="2:8" ht="15">
      <c r="B940" s="744" t="s">
        <v>2846</v>
      </c>
      <c r="C940" s="743"/>
      <c r="D940" s="742" t="s">
        <v>263</v>
      </c>
      <c r="E940" s="741">
        <v>2</v>
      </c>
      <c r="F940" s="739"/>
      <c r="G940" s="740"/>
      <c r="H940" s="739">
        <f t="shared" si="5"/>
        <v>0</v>
      </c>
    </row>
    <row r="941" spans="2:8" ht="15">
      <c r="B941" s="744" t="s">
        <v>2845</v>
      </c>
      <c r="C941" s="743"/>
      <c r="D941" s="742" t="s">
        <v>263</v>
      </c>
      <c r="E941" s="741">
        <v>2</v>
      </c>
      <c r="F941" s="739"/>
      <c r="G941" s="740"/>
      <c r="H941" s="739">
        <f t="shared" si="5"/>
        <v>0</v>
      </c>
    </row>
    <row r="942" spans="2:8" ht="15">
      <c r="B942" s="744" t="s">
        <v>2844</v>
      </c>
      <c r="C942" s="743"/>
      <c r="D942" s="742" t="s">
        <v>263</v>
      </c>
      <c r="E942" s="741">
        <v>4</v>
      </c>
      <c r="F942" s="739"/>
      <c r="G942" s="740"/>
      <c r="H942" s="739">
        <f t="shared" si="5"/>
        <v>0</v>
      </c>
    </row>
    <row r="943" spans="2:8" ht="15">
      <c r="B943" s="744" t="s">
        <v>2843</v>
      </c>
      <c r="C943" s="743"/>
      <c r="D943" s="742" t="s">
        <v>263</v>
      </c>
      <c r="E943" s="741">
        <v>38</v>
      </c>
      <c r="F943" s="739"/>
      <c r="G943" s="740"/>
      <c r="H943" s="739">
        <f t="shared" si="5"/>
        <v>0</v>
      </c>
    </row>
    <row r="944" spans="2:8" ht="15">
      <c r="B944" s="744"/>
      <c r="C944" s="743"/>
      <c r="D944" s="742"/>
      <c r="E944" s="741"/>
      <c r="F944" s="790"/>
      <c r="G944" s="740"/>
      <c r="H944" s="790"/>
    </row>
    <row r="945" spans="1:8" ht="63.75">
      <c r="A945" s="774">
        <v>2</v>
      </c>
      <c r="B945" s="689" t="s">
        <v>2842</v>
      </c>
      <c r="C945" s="698"/>
      <c r="D945" s="697"/>
      <c r="E945" s="696"/>
      <c r="F945" s="695"/>
      <c r="G945" s="695"/>
      <c r="H945" s="695"/>
    </row>
    <row r="946" spans="1:8" ht="25.5">
      <c r="B946" s="689" t="s">
        <v>2488</v>
      </c>
      <c r="C946" s="698"/>
      <c r="D946" s="697"/>
      <c r="E946" s="696"/>
      <c r="F946" s="695"/>
      <c r="G946" s="695"/>
      <c r="H946" s="695"/>
    </row>
    <row r="947" spans="1:8" ht="38.25">
      <c r="B947" s="689" t="s">
        <v>2403</v>
      </c>
      <c r="C947" s="698"/>
      <c r="D947" s="697"/>
      <c r="E947" s="696"/>
      <c r="F947" s="695"/>
      <c r="G947" s="695"/>
      <c r="H947" s="695"/>
    </row>
    <row r="948" spans="1:8">
      <c r="B948" s="689" t="s">
        <v>2486</v>
      </c>
      <c r="C948" s="698"/>
      <c r="D948" s="697"/>
      <c r="E948" s="696"/>
      <c r="F948" s="695"/>
      <c r="G948" s="695"/>
      <c r="H948" s="695"/>
    </row>
    <row r="949" spans="1:8">
      <c r="B949" s="689"/>
      <c r="C949" s="698" t="s">
        <v>1687</v>
      </c>
      <c r="D949" s="697" t="s">
        <v>209</v>
      </c>
      <c r="E949" s="696">
        <v>165</v>
      </c>
      <c r="F949" s="694"/>
      <c r="G949" s="695"/>
      <c r="H949" s="694">
        <f>F949*E949</f>
        <v>0</v>
      </c>
    </row>
    <row r="950" spans="1:8" ht="15">
      <c r="B950" s="744"/>
      <c r="C950" s="743"/>
      <c r="D950" s="742"/>
      <c r="E950" s="741"/>
      <c r="F950" s="790"/>
      <c r="G950" s="740"/>
      <c r="H950" s="790"/>
    </row>
    <row r="951" spans="1:8" ht="127.5">
      <c r="A951" s="774">
        <v>3</v>
      </c>
      <c r="B951" s="689" t="s">
        <v>2841</v>
      </c>
      <c r="C951" s="743"/>
      <c r="D951" s="742"/>
      <c r="E951" s="741"/>
      <c r="F951" s="790"/>
      <c r="G951" s="740"/>
      <c r="H951" s="790"/>
    </row>
    <row r="952" spans="1:8" ht="25.5">
      <c r="B952" s="689" t="s">
        <v>2405</v>
      </c>
      <c r="C952" s="743"/>
      <c r="D952" s="742"/>
      <c r="E952" s="741"/>
      <c r="F952" s="790"/>
      <c r="G952" s="740"/>
      <c r="H952" s="790"/>
    </row>
    <row r="953" spans="1:8" ht="38.25">
      <c r="B953" s="689" t="s">
        <v>2404</v>
      </c>
      <c r="C953" s="743"/>
      <c r="D953" s="742"/>
      <c r="E953" s="741"/>
      <c r="F953" s="790"/>
      <c r="G953" s="740"/>
      <c r="H953" s="790"/>
    </row>
    <row r="954" spans="1:8" ht="38.25">
      <c r="B954" s="689" t="s">
        <v>2403</v>
      </c>
      <c r="C954" s="743"/>
      <c r="D954" s="742"/>
      <c r="E954" s="741"/>
      <c r="F954" s="790"/>
      <c r="G954" s="740"/>
      <c r="H954" s="790"/>
    </row>
    <row r="955" spans="1:8" ht="25.5">
      <c r="B955" s="689" t="s">
        <v>2402</v>
      </c>
    </row>
    <row r="956" spans="1:8" ht="15">
      <c r="B956" s="689" t="s">
        <v>2486</v>
      </c>
      <c r="C956" s="743"/>
      <c r="D956" s="742"/>
      <c r="E956" s="741"/>
      <c r="F956" s="790"/>
      <c r="G956" s="740"/>
      <c r="H956" s="790"/>
    </row>
    <row r="957" spans="1:8">
      <c r="B957" s="689"/>
      <c r="C957" s="698" t="s">
        <v>1687</v>
      </c>
      <c r="D957" s="697" t="s">
        <v>209</v>
      </c>
      <c r="E957" s="696">
        <v>55</v>
      </c>
      <c r="F957" s="694"/>
      <c r="G957" s="695"/>
      <c r="H957" s="694">
        <f>F957*E957</f>
        <v>0</v>
      </c>
    </row>
    <row r="958" spans="1:8" ht="15">
      <c r="B958" s="689"/>
      <c r="C958" s="743"/>
      <c r="D958" s="742"/>
      <c r="E958" s="741"/>
      <c r="F958" s="790"/>
      <c r="G958" s="740"/>
      <c r="H958" s="790"/>
    </row>
    <row r="959" spans="1:8" ht="63.75">
      <c r="A959" s="823">
        <v>4</v>
      </c>
      <c r="B959" s="804" t="s">
        <v>2840</v>
      </c>
      <c r="C959" s="821"/>
      <c r="D959" s="736"/>
      <c r="E959" s="738"/>
      <c r="F959" s="826"/>
      <c r="G959" s="825"/>
      <c r="H959" s="824"/>
    </row>
    <row r="960" spans="1:8">
      <c r="A960" s="823"/>
      <c r="B960" s="822" t="s">
        <v>2839</v>
      </c>
      <c r="C960" s="737"/>
      <c r="D960" s="736" t="s">
        <v>128</v>
      </c>
      <c r="E960" s="738">
        <v>0.5</v>
      </c>
      <c r="F960" s="733"/>
      <c r="G960" s="821"/>
      <c r="H960" s="733">
        <f>F960*E960</f>
        <v>0</v>
      </c>
    </row>
    <row r="961" spans="1:9">
      <c r="A961" s="823"/>
      <c r="B961" s="822" t="s">
        <v>2838</v>
      </c>
      <c r="C961" s="737"/>
      <c r="D961" s="736" t="s">
        <v>128</v>
      </c>
      <c r="E961" s="738">
        <v>0.8</v>
      </c>
      <c r="F961" s="733"/>
      <c r="G961" s="821"/>
      <c r="H961" s="733">
        <f>F961*E961</f>
        <v>0</v>
      </c>
    </row>
    <row r="962" spans="1:9">
      <c r="A962" s="795"/>
      <c r="B962" s="820"/>
      <c r="C962" s="817"/>
      <c r="D962" s="792"/>
      <c r="E962" s="791"/>
      <c r="F962" s="790"/>
      <c r="G962" s="819"/>
      <c r="H962" s="790"/>
    </row>
    <row r="963" spans="1:9" ht="38.25">
      <c r="A963" s="795">
        <v>5</v>
      </c>
      <c r="B963" s="745" t="s">
        <v>2837</v>
      </c>
      <c r="C963" s="817"/>
      <c r="D963" s="742"/>
      <c r="E963" s="741"/>
      <c r="F963" s="803"/>
      <c r="G963" s="803"/>
      <c r="H963" s="802"/>
    </row>
    <row r="964" spans="1:9" ht="51">
      <c r="A964" s="795"/>
      <c r="B964" s="745" t="s">
        <v>2836</v>
      </c>
      <c r="C964" s="817"/>
      <c r="D964" s="742"/>
      <c r="E964" s="741"/>
      <c r="F964" s="803"/>
      <c r="G964" s="803"/>
      <c r="H964" s="802"/>
    </row>
    <row r="965" spans="1:9">
      <c r="A965" s="795"/>
      <c r="B965" s="745"/>
      <c r="C965" s="817"/>
      <c r="D965" s="792" t="s">
        <v>341</v>
      </c>
      <c r="E965" s="791">
        <v>16</v>
      </c>
      <c r="F965" s="739"/>
      <c r="G965" s="819"/>
      <c r="H965" s="739">
        <f>E965*F965</f>
        <v>0</v>
      </c>
    </row>
    <row r="966" spans="1:9">
      <c r="A966" s="795"/>
      <c r="B966" s="820"/>
      <c r="C966" s="817"/>
      <c r="D966" s="792"/>
      <c r="E966" s="791"/>
      <c r="F966" s="790"/>
      <c r="G966" s="819"/>
      <c r="H966" s="790"/>
    </row>
    <row r="967" spans="1:9" ht="51">
      <c r="A967" s="795">
        <v>6</v>
      </c>
      <c r="B967" s="801" t="s">
        <v>2835</v>
      </c>
      <c r="C967" s="817"/>
      <c r="D967" s="792"/>
      <c r="E967" s="791"/>
      <c r="F967" s="790"/>
      <c r="G967" s="819"/>
      <c r="H967" s="790"/>
    </row>
    <row r="968" spans="1:9" ht="25.5">
      <c r="A968" s="795"/>
      <c r="B968" s="818" t="s">
        <v>2834</v>
      </c>
      <c r="C968" s="817"/>
      <c r="D968" s="742" t="s">
        <v>263</v>
      </c>
      <c r="E968" s="741">
        <v>5</v>
      </c>
      <c r="F968" s="739"/>
      <c r="G968" s="740"/>
      <c r="H968" s="739">
        <f>E968*F968</f>
        <v>0</v>
      </c>
    </row>
    <row r="969" spans="1:9">
      <c r="B969" s="816"/>
      <c r="C969" s="810"/>
      <c r="D969" s="777"/>
      <c r="E969" s="809"/>
      <c r="F969" s="808"/>
      <c r="G969" s="808"/>
      <c r="H969" s="813"/>
    </row>
    <row r="970" spans="1:9" s="811" customFormat="1" ht="38.25">
      <c r="A970" s="774">
        <v>7</v>
      </c>
      <c r="B970" s="773" t="s">
        <v>2833</v>
      </c>
      <c r="C970" s="778"/>
      <c r="D970" s="777"/>
      <c r="E970" s="809"/>
      <c r="F970" s="808"/>
      <c r="G970" s="808"/>
      <c r="H970" s="813"/>
      <c r="I970" s="812"/>
    </row>
    <row r="971" spans="1:9" s="811" customFormat="1" ht="15">
      <c r="A971" s="774"/>
      <c r="B971" s="773"/>
      <c r="C971" s="814"/>
      <c r="D971" s="777" t="s">
        <v>81</v>
      </c>
      <c r="E971" s="809">
        <v>1</v>
      </c>
      <c r="F971" s="805"/>
      <c r="G971" s="806"/>
      <c r="H971" s="805">
        <f>E971*F971</f>
        <v>0</v>
      </c>
      <c r="I971" s="812"/>
    </row>
    <row r="972" spans="1:9" s="811" customFormat="1">
      <c r="A972" s="774"/>
      <c r="B972" s="773"/>
      <c r="C972" s="778"/>
      <c r="D972" s="777"/>
      <c r="E972" s="809"/>
      <c r="F972" s="808"/>
      <c r="G972" s="808"/>
      <c r="H972" s="813"/>
      <c r="I972" s="812"/>
    </row>
    <row r="973" spans="1:9" s="811" customFormat="1" ht="25.5">
      <c r="A973" s="774">
        <v>8</v>
      </c>
      <c r="B973" s="815" t="s">
        <v>2832</v>
      </c>
      <c r="C973" s="778"/>
      <c r="D973" s="777"/>
      <c r="E973" s="809"/>
      <c r="F973" s="808"/>
      <c r="G973" s="808"/>
      <c r="H973" s="813"/>
      <c r="I973" s="812"/>
    </row>
    <row r="974" spans="1:9" s="811" customFormat="1" ht="15">
      <c r="A974" s="774"/>
      <c r="B974" s="815"/>
      <c r="C974" s="814"/>
      <c r="D974" s="777" t="s">
        <v>81</v>
      </c>
      <c r="E974" s="809">
        <v>1</v>
      </c>
      <c r="F974" s="805"/>
      <c r="G974" s="806"/>
      <c r="H974" s="805">
        <f>E974*F974</f>
        <v>0</v>
      </c>
      <c r="I974" s="812"/>
    </row>
    <row r="975" spans="1:9" s="811" customFormat="1">
      <c r="A975" s="774"/>
      <c r="B975" s="815"/>
      <c r="C975" s="778"/>
      <c r="D975" s="777"/>
      <c r="E975" s="809"/>
      <c r="F975" s="808"/>
      <c r="G975" s="808"/>
      <c r="H975" s="813"/>
      <c r="I975" s="812"/>
    </row>
    <row r="976" spans="1:9" s="811" customFormat="1" ht="51">
      <c r="A976" s="774">
        <v>9</v>
      </c>
      <c r="B976" s="815" t="s">
        <v>2831</v>
      </c>
      <c r="C976" s="778"/>
      <c r="D976" s="777"/>
      <c r="E976" s="809"/>
      <c r="F976" s="808"/>
      <c r="G976" s="808"/>
      <c r="H976" s="813"/>
      <c r="I976" s="812"/>
    </row>
    <row r="977" spans="1:9" s="811" customFormat="1" ht="15">
      <c r="A977" s="774"/>
      <c r="B977" s="773"/>
      <c r="C977" s="814"/>
      <c r="D977" s="777" t="s">
        <v>81</v>
      </c>
      <c r="E977" s="809">
        <v>1</v>
      </c>
      <c r="F977" s="805"/>
      <c r="G977" s="806"/>
      <c r="H977" s="805">
        <f>E977*F977</f>
        <v>0</v>
      </c>
      <c r="I977" s="812"/>
    </row>
    <row r="978" spans="1:9" s="811" customFormat="1">
      <c r="A978" s="774"/>
      <c r="B978" s="773"/>
      <c r="C978" s="778"/>
      <c r="D978" s="777"/>
      <c r="E978" s="809"/>
      <c r="F978" s="808"/>
      <c r="G978" s="808"/>
      <c r="H978" s="813"/>
      <c r="I978" s="812"/>
    </row>
    <row r="979" spans="1:9" s="811" customFormat="1" ht="27.75" customHeight="1">
      <c r="A979" s="774">
        <v>10</v>
      </c>
      <c r="B979" s="745" t="s">
        <v>2830</v>
      </c>
      <c r="C979" s="743"/>
      <c r="D979" s="742"/>
      <c r="E979" s="741"/>
      <c r="F979" s="790"/>
      <c r="G979" s="740"/>
      <c r="H979" s="790"/>
      <c r="I979" s="812"/>
    </row>
    <row r="980" spans="1:9" s="811" customFormat="1" ht="15">
      <c r="A980" s="774"/>
      <c r="B980" s="801"/>
      <c r="C980" s="743"/>
      <c r="D980" s="742" t="s">
        <v>81</v>
      </c>
      <c r="E980" s="741">
        <v>1</v>
      </c>
      <c r="F980" s="739"/>
      <c r="G980" s="740"/>
      <c r="H980" s="739">
        <f>E980*F980</f>
        <v>0</v>
      </c>
      <c r="I980" s="812"/>
    </row>
    <row r="981" spans="1:9" s="811" customFormat="1">
      <c r="A981" s="774"/>
      <c r="B981" s="773"/>
      <c r="C981" s="778"/>
      <c r="D981" s="777"/>
      <c r="E981" s="809"/>
      <c r="F981" s="808"/>
      <c r="G981" s="808"/>
      <c r="H981" s="813"/>
      <c r="I981" s="812"/>
    </row>
    <row r="982" spans="1:9" ht="15" thickBot="1">
      <c r="B982" s="782" t="s">
        <v>2829</v>
      </c>
      <c r="C982" s="810"/>
      <c r="D982" s="777"/>
      <c r="E982" s="809"/>
      <c r="F982" s="772"/>
      <c r="G982" s="808"/>
      <c r="H982" s="781">
        <f>SUM(H351:H981)</f>
        <v>0</v>
      </c>
    </row>
    <row r="983" spans="1:9">
      <c r="B983" s="779"/>
      <c r="C983" s="810"/>
      <c r="D983" s="777"/>
      <c r="E983" s="809"/>
      <c r="F983" s="772"/>
      <c r="G983" s="808"/>
      <c r="H983" s="780"/>
    </row>
    <row r="984" spans="1:9">
      <c r="B984" s="779"/>
      <c r="C984" s="810"/>
      <c r="D984" s="777"/>
      <c r="E984" s="809"/>
      <c r="F984" s="772"/>
      <c r="G984" s="808"/>
      <c r="H984" s="780"/>
    </row>
    <row r="985" spans="1:9" ht="15">
      <c r="B985" s="807" t="s">
        <v>2828</v>
      </c>
      <c r="C985" s="783"/>
    </row>
    <row r="986" spans="1:9">
      <c r="B986" s="784"/>
      <c r="C986" s="783"/>
    </row>
    <row r="987" spans="1:9">
      <c r="A987" s="795">
        <v>1</v>
      </c>
      <c r="B987" s="804" t="s">
        <v>2827</v>
      </c>
      <c r="C987" s="798"/>
      <c r="D987" s="792"/>
      <c r="E987" s="791"/>
      <c r="F987" s="797"/>
      <c r="G987" s="791"/>
      <c r="H987" s="796"/>
    </row>
    <row r="988" spans="1:9" ht="15">
      <c r="A988" s="795"/>
      <c r="B988" s="804" t="s">
        <v>2826</v>
      </c>
      <c r="C988" s="798" t="s">
        <v>2825</v>
      </c>
      <c r="D988" s="771" t="s">
        <v>263</v>
      </c>
      <c r="E988" s="769">
        <v>3</v>
      </c>
      <c r="F988" s="805"/>
      <c r="G988" s="806"/>
      <c r="H988" s="805">
        <f>E988*F988</f>
        <v>0</v>
      </c>
    </row>
    <row r="989" spans="1:9" ht="15">
      <c r="A989" s="795"/>
      <c r="B989" s="804" t="s">
        <v>2823</v>
      </c>
      <c r="C989" s="798" t="s">
        <v>2824</v>
      </c>
      <c r="D989" s="771" t="s">
        <v>263</v>
      </c>
      <c r="E989" s="769">
        <v>6</v>
      </c>
      <c r="F989" s="805"/>
      <c r="G989" s="806"/>
      <c r="H989" s="805">
        <f>E989*F989</f>
        <v>0</v>
      </c>
    </row>
    <row r="990" spans="1:9" ht="15">
      <c r="A990" s="795"/>
      <c r="B990" s="804" t="s">
        <v>2823</v>
      </c>
      <c r="C990" s="798" t="s">
        <v>597</v>
      </c>
      <c r="D990" s="771" t="s">
        <v>263</v>
      </c>
      <c r="E990" s="769">
        <v>2</v>
      </c>
      <c r="F990" s="805"/>
      <c r="G990" s="806"/>
      <c r="H990" s="805">
        <f>E990*F990</f>
        <v>0</v>
      </c>
    </row>
    <row r="991" spans="1:9">
      <c r="A991" s="795"/>
      <c r="B991" s="804"/>
      <c r="C991" s="798"/>
      <c r="D991" s="792"/>
      <c r="E991" s="791"/>
      <c r="F991" s="797"/>
      <c r="G991" s="791"/>
      <c r="H991" s="796"/>
    </row>
    <row r="992" spans="1:9" ht="51">
      <c r="A992" s="795">
        <v>2</v>
      </c>
      <c r="B992" s="804" t="s">
        <v>2822</v>
      </c>
      <c r="C992" s="800"/>
      <c r="D992" s="792"/>
      <c r="E992" s="791"/>
      <c r="F992" s="803"/>
      <c r="G992" s="803"/>
      <c r="H992" s="802"/>
    </row>
    <row r="993" spans="1:8" ht="15">
      <c r="A993" s="795"/>
      <c r="B993" s="801"/>
      <c r="C993" s="800"/>
      <c r="D993" s="792" t="s">
        <v>81</v>
      </c>
      <c r="E993" s="791">
        <v>1</v>
      </c>
      <c r="F993" s="739"/>
      <c r="G993" s="740"/>
      <c r="H993" s="739">
        <f>E993*F993</f>
        <v>0</v>
      </c>
    </row>
    <row r="994" spans="1:8">
      <c r="A994" s="795"/>
      <c r="B994" s="799"/>
      <c r="C994" s="798"/>
      <c r="D994" s="792"/>
      <c r="E994" s="791"/>
      <c r="F994" s="797"/>
      <c r="G994" s="791"/>
      <c r="H994" s="796"/>
    </row>
    <row r="995" spans="1:8" ht="25.5">
      <c r="A995" s="795">
        <v>3</v>
      </c>
      <c r="B995" s="794" t="s">
        <v>2821</v>
      </c>
      <c r="C995" s="793"/>
      <c r="D995" s="793"/>
      <c r="E995" s="793"/>
      <c r="F995" s="793"/>
      <c r="G995" s="793"/>
      <c r="H995" s="793"/>
    </row>
    <row r="996" spans="1:8">
      <c r="A996" s="795"/>
      <c r="B996" s="794"/>
      <c r="C996" s="793"/>
      <c r="D996" s="792" t="s">
        <v>341</v>
      </c>
      <c r="E996" s="791">
        <v>8</v>
      </c>
      <c r="F996" s="739"/>
      <c r="G996" s="790"/>
      <c r="H996" s="739">
        <f>F996*E996</f>
        <v>0</v>
      </c>
    </row>
    <row r="997" spans="1:8">
      <c r="B997" s="784"/>
      <c r="C997" s="783"/>
    </row>
    <row r="998" spans="1:8" ht="63.75">
      <c r="A998" s="787">
        <v>4</v>
      </c>
      <c r="B998" s="789" t="s">
        <v>2820</v>
      </c>
      <c r="C998" s="783"/>
      <c r="F998" s="786"/>
      <c r="G998" s="786"/>
      <c r="H998" s="786"/>
    </row>
    <row r="999" spans="1:8">
      <c r="A999" s="787"/>
      <c r="B999" s="784"/>
      <c r="C999" s="783"/>
      <c r="D999" s="771" t="s">
        <v>1170</v>
      </c>
      <c r="E999" s="769">
        <v>1</v>
      </c>
      <c r="F999" s="786"/>
      <c r="G999" s="786"/>
      <c r="H999" s="785">
        <f>E999/100*(H348+H982)</f>
        <v>0</v>
      </c>
    </row>
    <row r="1000" spans="1:8">
      <c r="A1000" s="787"/>
      <c r="B1000" s="784"/>
      <c r="C1000" s="783"/>
      <c r="F1000" s="786"/>
      <c r="G1000" s="786"/>
      <c r="H1000" s="786"/>
    </row>
    <row r="1001" spans="1:8" ht="80.25" customHeight="1">
      <c r="A1001" s="787">
        <v>5</v>
      </c>
      <c r="B1001" s="773" t="s">
        <v>2819</v>
      </c>
      <c r="C1001" s="778"/>
      <c r="D1001" s="777"/>
      <c r="F1001" s="788"/>
      <c r="G1001" s="788"/>
      <c r="H1001" s="788"/>
    </row>
    <row r="1002" spans="1:8">
      <c r="A1002" s="787"/>
      <c r="C1002" s="778"/>
      <c r="D1002" s="771" t="s">
        <v>1170</v>
      </c>
      <c r="E1002" s="769">
        <v>1</v>
      </c>
      <c r="F1002" s="786"/>
      <c r="G1002" s="786"/>
      <c r="H1002" s="785">
        <f>E1002/100*(H348+H982)</f>
        <v>0</v>
      </c>
    </row>
    <row r="1003" spans="1:8">
      <c r="B1003" s="784"/>
      <c r="C1003" s="783"/>
    </row>
    <row r="1004" spans="1:8" ht="15" thickBot="1">
      <c r="B1004" s="782" t="s">
        <v>2337</v>
      </c>
      <c r="C1004" s="778"/>
      <c r="D1004" s="777"/>
      <c r="E1004" s="776"/>
      <c r="H1004" s="781">
        <f>SUM(H985:H1003)</f>
        <v>0</v>
      </c>
    </row>
    <row r="1005" spans="1:8">
      <c r="B1005" s="779"/>
      <c r="C1005" s="778"/>
      <c r="D1005" s="777"/>
      <c r="E1005" s="776"/>
      <c r="H1005" s="780"/>
    </row>
    <row r="1006" spans="1:8">
      <c r="B1006" s="779"/>
      <c r="C1006" s="778"/>
      <c r="D1006" s="777"/>
      <c r="E1006" s="776"/>
      <c r="H1006" s="775"/>
    </row>
  </sheetData>
  <mergeCells count="15">
    <mergeCell ref="B353:H353"/>
    <mergeCell ref="B351:E351"/>
    <mergeCell ref="B354:H354"/>
    <mergeCell ref="B28:H28"/>
    <mergeCell ref="B2:H2"/>
    <mergeCell ref="B3:H3"/>
    <mergeCell ref="B6:H6"/>
    <mergeCell ref="B9:H9"/>
    <mergeCell ref="B26:H26"/>
    <mergeCell ref="B352:H352"/>
    <mergeCell ref="B4:H4"/>
    <mergeCell ref="B29:H29"/>
    <mergeCell ref="B27:H27"/>
    <mergeCell ref="B25:E25"/>
    <mergeCell ref="B5:H5"/>
  </mergeCells>
  <pageMargins left="0.90551181102362199" right="0.51181102362204722" top="0.74803149606299213" bottom="0.74803149606299213" header="0.31496062992125984" footer="0.31496062992125984"/>
  <pageSetup paperSize="9" scale="92" orientation="portrait" r:id="rId1"/>
  <headerFooter alignWithMargins="0">
    <oddHeader>&amp;L&amp;"Calibri,Krepko"&amp;9DU Polzela, 4-Načrt s področja strojništva, 6683-PZI&amp;R&amp;"Calibri,Krepko"&amp;9&amp;A</oddHeader>
    <oddFooter>&amp;R&amp;"Calibri,Običajno"&amp;P/&amp;N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sheetPr>
  <dimension ref="A1:F39"/>
  <sheetViews>
    <sheetView view="pageBreakPreview" topLeftCell="A34" zoomScaleSheetLayoutView="100" workbookViewId="0">
      <selection activeCell="E36" sqref="E36"/>
    </sheetView>
  </sheetViews>
  <sheetFormatPr defaultRowHeight="16.5"/>
  <cols>
    <col min="1" max="1" width="7.140625" style="50" customWidth="1"/>
    <col min="2" max="2" width="39.42578125" style="1" customWidth="1"/>
    <col min="3" max="3" width="8.28515625" style="1" customWidth="1"/>
    <col min="4" max="4" width="10.140625" style="1" customWidth="1"/>
    <col min="5" max="5" width="11.42578125" style="1" customWidth="1"/>
    <col min="6" max="6" width="13" style="78"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0.140625" style="1" customWidth="1"/>
    <col min="261" max="261" width="11.42578125" style="1" customWidth="1"/>
    <col min="262" max="262" width="13"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0.140625" style="1" customWidth="1"/>
    <col min="517" max="517" width="11.42578125" style="1" customWidth="1"/>
    <col min="518" max="518" width="13"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0.140625" style="1" customWidth="1"/>
    <col min="773" max="773" width="11.42578125" style="1" customWidth="1"/>
    <col min="774" max="774" width="13"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0.140625" style="1" customWidth="1"/>
    <col min="1029" max="1029" width="11.42578125" style="1" customWidth="1"/>
    <col min="1030" max="1030" width="13"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0.140625" style="1" customWidth="1"/>
    <col min="1285" max="1285" width="11.42578125" style="1" customWidth="1"/>
    <col min="1286" max="1286" width="13"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0.140625" style="1" customWidth="1"/>
    <col min="1541" max="1541" width="11.42578125" style="1" customWidth="1"/>
    <col min="1542" max="1542" width="13"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0.140625" style="1" customWidth="1"/>
    <col min="1797" max="1797" width="11.42578125" style="1" customWidth="1"/>
    <col min="1798" max="1798" width="13"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0.140625" style="1" customWidth="1"/>
    <col min="2053" max="2053" width="11.42578125" style="1" customWidth="1"/>
    <col min="2054" max="2054" width="13"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0.140625" style="1" customWidth="1"/>
    <col min="2309" max="2309" width="11.42578125" style="1" customWidth="1"/>
    <col min="2310" max="2310" width="13"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0.140625" style="1" customWidth="1"/>
    <col min="2565" max="2565" width="11.42578125" style="1" customWidth="1"/>
    <col min="2566" max="2566" width="13"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0.140625" style="1" customWidth="1"/>
    <col min="2821" max="2821" width="11.42578125" style="1" customWidth="1"/>
    <col min="2822" max="2822" width="13"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0.140625" style="1" customWidth="1"/>
    <col min="3077" max="3077" width="11.42578125" style="1" customWidth="1"/>
    <col min="3078" max="3078" width="13"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0.140625" style="1" customWidth="1"/>
    <col min="3333" max="3333" width="11.42578125" style="1" customWidth="1"/>
    <col min="3334" max="3334" width="13"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0.140625" style="1" customWidth="1"/>
    <col min="3589" max="3589" width="11.42578125" style="1" customWidth="1"/>
    <col min="3590" max="3590" width="13"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0.140625" style="1" customWidth="1"/>
    <col min="3845" max="3845" width="11.42578125" style="1" customWidth="1"/>
    <col min="3846" max="3846" width="13"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0.140625" style="1" customWidth="1"/>
    <col min="4101" max="4101" width="11.42578125" style="1" customWidth="1"/>
    <col min="4102" max="4102" width="13"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0.140625" style="1" customWidth="1"/>
    <col min="4357" max="4357" width="11.42578125" style="1" customWidth="1"/>
    <col min="4358" max="4358" width="13"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0.140625" style="1" customWidth="1"/>
    <col min="4613" max="4613" width="11.42578125" style="1" customWidth="1"/>
    <col min="4614" max="4614" width="13"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0.140625" style="1" customWidth="1"/>
    <col min="4869" max="4869" width="11.42578125" style="1" customWidth="1"/>
    <col min="4870" max="4870" width="13"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0.140625" style="1" customWidth="1"/>
    <col min="5125" max="5125" width="11.42578125" style="1" customWidth="1"/>
    <col min="5126" max="5126" width="13"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0.140625" style="1" customWidth="1"/>
    <col min="5381" max="5381" width="11.42578125" style="1" customWidth="1"/>
    <col min="5382" max="5382" width="13"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0.140625" style="1" customWidth="1"/>
    <col min="5637" max="5637" width="11.42578125" style="1" customWidth="1"/>
    <col min="5638" max="5638" width="13"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0.140625" style="1" customWidth="1"/>
    <col min="5893" max="5893" width="11.42578125" style="1" customWidth="1"/>
    <col min="5894" max="5894" width="13"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0.140625" style="1" customWidth="1"/>
    <col min="6149" max="6149" width="11.42578125" style="1" customWidth="1"/>
    <col min="6150" max="6150" width="13"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0.140625" style="1" customWidth="1"/>
    <col min="6405" max="6405" width="11.42578125" style="1" customWidth="1"/>
    <col min="6406" max="6406" width="13"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0.140625" style="1" customWidth="1"/>
    <col min="6661" max="6661" width="11.42578125" style="1" customWidth="1"/>
    <col min="6662" max="6662" width="13"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0.140625" style="1" customWidth="1"/>
    <col min="6917" max="6917" width="11.42578125" style="1" customWidth="1"/>
    <col min="6918" max="6918" width="13"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0.140625" style="1" customWidth="1"/>
    <col min="7173" max="7173" width="11.42578125" style="1" customWidth="1"/>
    <col min="7174" max="7174" width="13"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0.140625" style="1" customWidth="1"/>
    <col min="7429" max="7429" width="11.42578125" style="1" customWidth="1"/>
    <col min="7430" max="7430" width="13"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0.140625" style="1" customWidth="1"/>
    <col min="7685" max="7685" width="11.42578125" style="1" customWidth="1"/>
    <col min="7686" max="7686" width="13"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0.140625" style="1" customWidth="1"/>
    <col min="7941" max="7941" width="11.42578125" style="1" customWidth="1"/>
    <col min="7942" max="7942" width="13"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0.140625" style="1" customWidth="1"/>
    <col min="8197" max="8197" width="11.42578125" style="1" customWidth="1"/>
    <col min="8198" max="8198" width="13"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0.140625" style="1" customWidth="1"/>
    <col min="8453" max="8453" width="11.42578125" style="1" customWidth="1"/>
    <col min="8454" max="8454" width="13"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0.140625" style="1" customWidth="1"/>
    <col min="8709" max="8709" width="11.42578125" style="1" customWidth="1"/>
    <col min="8710" max="8710" width="13"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0.140625" style="1" customWidth="1"/>
    <col min="8965" max="8965" width="11.42578125" style="1" customWidth="1"/>
    <col min="8966" max="8966" width="13"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0.140625" style="1" customWidth="1"/>
    <col min="9221" max="9221" width="11.42578125" style="1" customWidth="1"/>
    <col min="9222" max="9222" width="13"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0.140625" style="1" customWidth="1"/>
    <col min="9477" max="9477" width="11.42578125" style="1" customWidth="1"/>
    <col min="9478" max="9478" width="13"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0.140625" style="1" customWidth="1"/>
    <col min="9733" max="9733" width="11.42578125" style="1" customWidth="1"/>
    <col min="9734" max="9734" width="13"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0.140625" style="1" customWidth="1"/>
    <col min="9989" max="9989" width="11.42578125" style="1" customWidth="1"/>
    <col min="9990" max="9990" width="13"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0.140625" style="1" customWidth="1"/>
    <col min="10245" max="10245" width="11.42578125" style="1" customWidth="1"/>
    <col min="10246" max="10246" width="13"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0.140625" style="1" customWidth="1"/>
    <col min="10501" max="10501" width="11.42578125" style="1" customWidth="1"/>
    <col min="10502" max="10502" width="13"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0.140625" style="1" customWidth="1"/>
    <col min="10757" max="10757" width="11.42578125" style="1" customWidth="1"/>
    <col min="10758" max="10758" width="13"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0.140625" style="1" customWidth="1"/>
    <col min="11013" max="11013" width="11.42578125" style="1" customWidth="1"/>
    <col min="11014" max="11014" width="13"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0.140625" style="1" customWidth="1"/>
    <col min="11269" max="11269" width="11.42578125" style="1" customWidth="1"/>
    <col min="11270" max="11270" width="13"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0.140625" style="1" customWidth="1"/>
    <col min="11525" max="11525" width="11.42578125" style="1" customWidth="1"/>
    <col min="11526" max="11526" width="13"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0.140625" style="1" customWidth="1"/>
    <col min="11781" max="11781" width="11.42578125" style="1" customWidth="1"/>
    <col min="11782" max="11782" width="13"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0.140625" style="1" customWidth="1"/>
    <col min="12037" max="12037" width="11.42578125" style="1" customWidth="1"/>
    <col min="12038" max="12038" width="13"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0.140625" style="1" customWidth="1"/>
    <col min="12293" max="12293" width="11.42578125" style="1" customWidth="1"/>
    <col min="12294" max="12294" width="13"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0.140625" style="1" customWidth="1"/>
    <col min="12549" max="12549" width="11.42578125" style="1" customWidth="1"/>
    <col min="12550" max="12550" width="13"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0.140625" style="1" customWidth="1"/>
    <col min="12805" max="12805" width="11.42578125" style="1" customWidth="1"/>
    <col min="12806" max="12806" width="13"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0.140625" style="1" customWidth="1"/>
    <col min="13061" max="13061" width="11.42578125" style="1" customWidth="1"/>
    <col min="13062" max="13062" width="13"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0.140625" style="1" customWidth="1"/>
    <col min="13317" max="13317" width="11.42578125" style="1" customWidth="1"/>
    <col min="13318" max="13318" width="13"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0.140625" style="1" customWidth="1"/>
    <col min="13573" max="13573" width="11.42578125" style="1" customWidth="1"/>
    <col min="13574" max="13574" width="13"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0.140625" style="1" customWidth="1"/>
    <col min="13829" max="13829" width="11.42578125" style="1" customWidth="1"/>
    <col min="13830" max="13830" width="13"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0.140625" style="1" customWidth="1"/>
    <col min="14085" max="14085" width="11.42578125" style="1" customWidth="1"/>
    <col min="14086" max="14086" width="13"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0.140625" style="1" customWidth="1"/>
    <col min="14341" max="14341" width="11.42578125" style="1" customWidth="1"/>
    <col min="14342" max="14342" width="13"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0.140625" style="1" customWidth="1"/>
    <col min="14597" max="14597" width="11.42578125" style="1" customWidth="1"/>
    <col min="14598" max="14598" width="13"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0.140625" style="1" customWidth="1"/>
    <col min="14853" max="14853" width="11.42578125" style="1" customWidth="1"/>
    <col min="14854" max="14854" width="13"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0.140625" style="1" customWidth="1"/>
    <col min="15109" max="15109" width="11.42578125" style="1" customWidth="1"/>
    <col min="15110" max="15110" width="13"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0.140625" style="1" customWidth="1"/>
    <col min="15365" max="15365" width="11.42578125" style="1" customWidth="1"/>
    <col min="15366" max="15366" width="13"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0.140625" style="1" customWidth="1"/>
    <col min="15621" max="15621" width="11.42578125" style="1" customWidth="1"/>
    <col min="15622" max="15622" width="13"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0.140625" style="1" customWidth="1"/>
    <col min="15877" max="15877" width="11.42578125" style="1" customWidth="1"/>
    <col min="15878" max="15878" width="13"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0.140625" style="1" customWidth="1"/>
    <col min="16133" max="16133" width="11.42578125" style="1" customWidth="1"/>
    <col min="16134" max="16134" width="13" style="1" customWidth="1"/>
    <col min="16135" max="16139" width="9.140625" style="1"/>
    <col min="16140" max="16140" width="7.140625" style="1" customWidth="1"/>
    <col min="16141" max="16384" width="9.140625" style="1"/>
  </cols>
  <sheetData>
    <row r="1" spans="1:6" ht="19.5" thickBot="1">
      <c r="A1" s="72" t="s">
        <v>45</v>
      </c>
      <c r="B1" s="73" t="s">
        <v>46</v>
      </c>
      <c r="C1" s="74"/>
      <c r="D1" s="74"/>
      <c r="E1" s="74"/>
      <c r="F1" s="75"/>
    </row>
    <row r="2" spans="1:6" ht="27" customHeight="1" thickTop="1">
      <c r="A2" s="76"/>
      <c r="B2" s="77"/>
    </row>
    <row r="3" spans="1:6" ht="22.5" customHeight="1">
      <c r="A3" s="76"/>
      <c r="B3" s="77"/>
    </row>
    <row r="4" spans="1:6">
      <c r="A4" s="79" t="s">
        <v>72</v>
      </c>
      <c r="B4" s="27" t="s">
        <v>73</v>
      </c>
    </row>
    <row r="6" spans="1:6" s="27" customFormat="1" ht="17.25" thickBot="1">
      <c r="A6" s="80"/>
      <c r="B6" s="81" t="s">
        <v>74</v>
      </c>
      <c r="C6" s="82" t="s">
        <v>75</v>
      </c>
      <c r="D6" s="82" t="s">
        <v>76</v>
      </c>
      <c r="E6" s="82" t="s">
        <v>77</v>
      </c>
      <c r="F6" s="83" t="s">
        <v>78</v>
      </c>
    </row>
    <row r="7" spans="1:6" ht="17.25" thickTop="1"/>
    <row r="8" spans="1:6" ht="117" customHeight="1">
      <c r="A8" s="84" t="s">
        <v>79</v>
      </c>
      <c r="B8" s="85" t="s">
        <v>80</v>
      </c>
      <c r="C8" s="86" t="s">
        <v>81</v>
      </c>
      <c r="D8" s="87">
        <v>1</v>
      </c>
      <c r="E8" s="88"/>
      <c r="F8" s="89">
        <f>E8*D8</f>
        <v>0</v>
      </c>
    </row>
    <row r="9" spans="1:6">
      <c r="B9" s="85" t="s">
        <v>82</v>
      </c>
      <c r="C9" s="90"/>
      <c r="D9" s="90"/>
      <c r="E9" s="90"/>
    </row>
    <row r="10" spans="1:6" ht="29.25" customHeight="1">
      <c r="B10" s="91" t="s">
        <v>83</v>
      </c>
      <c r="C10" s="90"/>
      <c r="D10" s="90"/>
      <c r="E10" s="90"/>
    </row>
    <row r="11" spans="1:6" ht="28.5" customHeight="1">
      <c r="B11" s="91" t="s">
        <v>84</v>
      </c>
      <c r="C11" s="90"/>
      <c r="D11" s="90"/>
      <c r="E11" s="90"/>
    </row>
    <row r="12" spans="1:6" ht="84" customHeight="1">
      <c r="B12" s="1176" t="s">
        <v>85</v>
      </c>
      <c r="C12" s="1176"/>
      <c r="D12" s="1176"/>
      <c r="E12" s="1176"/>
    </row>
    <row r="13" spans="1:6" ht="44.25" customHeight="1">
      <c r="B13" s="1177" t="s">
        <v>86</v>
      </c>
      <c r="C13" s="1177"/>
      <c r="D13" s="1177"/>
      <c r="E13" s="1177"/>
    </row>
    <row r="14" spans="1:6" ht="38.25" customHeight="1">
      <c r="B14" s="1177" t="s">
        <v>87</v>
      </c>
      <c r="C14" s="1177"/>
      <c r="D14" s="1177"/>
      <c r="E14" s="1177"/>
    </row>
    <row r="15" spans="1:6" ht="42" customHeight="1">
      <c r="B15" s="1177" t="s">
        <v>88</v>
      </c>
      <c r="C15" s="1177"/>
      <c r="D15" s="1177"/>
      <c r="E15" s="1177"/>
    </row>
    <row r="16" spans="1:6">
      <c r="B16" s="1175" t="s">
        <v>89</v>
      </c>
      <c r="C16" s="1175"/>
      <c r="D16" s="1175"/>
      <c r="E16" s="1175"/>
    </row>
    <row r="17" spans="1:6" ht="261.75" customHeight="1">
      <c r="B17" s="1175" t="s">
        <v>90</v>
      </c>
      <c r="C17" s="1175"/>
      <c r="D17" s="1175"/>
      <c r="E17" s="1175"/>
    </row>
    <row r="18" spans="1:6" ht="131.25" customHeight="1">
      <c r="B18" s="1175" t="s">
        <v>91</v>
      </c>
      <c r="C18" s="1175"/>
      <c r="D18" s="1175"/>
      <c r="E18" s="1175"/>
    </row>
    <row r="19" spans="1:6" ht="147.75" customHeight="1">
      <c r="B19" s="1177" t="s">
        <v>92</v>
      </c>
      <c r="C19" s="1177"/>
      <c r="D19" s="1177"/>
      <c r="E19" s="1177"/>
    </row>
    <row r="20" spans="1:6" ht="42" customHeight="1">
      <c r="B20" s="1177" t="s">
        <v>93</v>
      </c>
      <c r="C20" s="1177"/>
      <c r="D20" s="1177"/>
      <c r="E20" s="1177"/>
    </row>
    <row r="21" spans="1:6" ht="66.75" customHeight="1">
      <c r="B21" s="1175" t="s">
        <v>94</v>
      </c>
      <c r="C21" s="1175"/>
      <c r="D21" s="1175"/>
      <c r="E21" s="1175"/>
    </row>
    <row r="22" spans="1:6" ht="72" customHeight="1">
      <c r="B22" s="1175" t="s">
        <v>95</v>
      </c>
      <c r="C22" s="1175"/>
      <c r="D22" s="1175"/>
      <c r="E22" s="1175"/>
    </row>
    <row r="23" spans="1:6">
      <c r="B23" s="92" t="s">
        <v>96</v>
      </c>
      <c r="C23" s="93"/>
      <c r="D23" s="93"/>
      <c r="E23" s="93"/>
    </row>
    <row r="24" spans="1:6" ht="30.75" customHeight="1">
      <c r="B24" s="1177" t="s">
        <v>97</v>
      </c>
      <c r="C24" s="1177"/>
      <c r="D24" s="1177"/>
      <c r="E24" s="1177"/>
    </row>
    <row r="25" spans="1:6" ht="68.25" customHeight="1">
      <c r="B25" s="1177" t="s">
        <v>98</v>
      </c>
      <c r="C25" s="1177"/>
      <c r="D25" s="1177"/>
      <c r="E25" s="1177"/>
    </row>
    <row r="26" spans="1:6" ht="42.75" customHeight="1">
      <c r="B26" s="1175" t="s">
        <v>99</v>
      </c>
      <c r="C26" s="1175"/>
      <c r="D26" s="1175"/>
      <c r="E26" s="1175"/>
    </row>
    <row r="27" spans="1:6">
      <c r="B27" s="94"/>
      <c r="C27" s="94"/>
      <c r="D27" s="94"/>
      <c r="E27" s="94"/>
    </row>
    <row r="28" spans="1:6" ht="93" customHeight="1">
      <c r="A28" s="84" t="s">
        <v>100</v>
      </c>
      <c r="B28" s="85" t="s">
        <v>101</v>
      </c>
      <c r="C28" s="95" t="s">
        <v>102</v>
      </c>
      <c r="D28" s="96">
        <v>250</v>
      </c>
      <c r="E28" s="97"/>
      <c r="F28" s="89">
        <f>E28*D28</f>
        <v>0</v>
      </c>
    </row>
    <row r="29" spans="1:6">
      <c r="B29" s="46"/>
      <c r="C29" s="86"/>
      <c r="D29" s="87"/>
      <c r="E29" s="88"/>
      <c r="F29" s="89"/>
    </row>
    <row r="30" spans="1:6" ht="42" customHeight="1">
      <c r="A30" s="84" t="s">
        <v>103</v>
      </c>
      <c r="B30" s="46" t="s">
        <v>104</v>
      </c>
      <c r="C30" s="86" t="s">
        <v>81</v>
      </c>
      <c r="D30" s="87">
        <v>1</v>
      </c>
      <c r="E30" s="88"/>
      <c r="F30" s="89">
        <f>E30*D30</f>
        <v>0</v>
      </c>
    </row>
    <row r="31" spans="1:6">
      <c r="B31" s="46"/>
      <c r="C31" s="86"/>
      <c r="D31" s="87"/>
      <c r="E31" s="88"/>
      <c r="F31" s="89"/>
    </row>
    <row r="32" spans="1:6" ht="144.75" customHeight="1">
      <c r="A32" s="84" t="s">
        <v>105</v>
      </c>
      <c r="B32" s="48" t="s">
        <v>106</v>
      </c>
      <c r="C32" s="86" t="s">
        <v>81</v>
      </c>
      <c r="D32" s="87">
        <v>1</v>
      </c>
      <c r="E32" s="88"/>
      <c r="F32" s="89">
        <f>E32*D32</f>
        <v>0</v>
      </c>
    </row>
    <row r="33" spans="1:6">
      <c r="B33" s="46"/>
      <c r="C33" s="86"/>
      <c r="D33" s="87"/>
      <c r="E33" s="88"/>
      <c r="F33" s="89"/>
    </row>
    <row r="34" spans="1:6" ht="103.5" customHeight="1">
      <c r="A34" s="84" t="s">
        <v>107</v>
      </c>
      <c r="B34" s="46" t="s">
        <v>108</v>
      </c>
      <c r="C34" s="86" t="s">
        <v>81</v>
      </c>
      <c r="D34" s="87">
        <v>1</v>
      </c>
      <c r="E34" s="88"/>
      <c r="F34" s="89">
        <f>E34*D34</f>
        <v>0</v>
      </c>
    </row>
    <row r="35" spans="1:6">
      <c r="A35" s="84"/>
      <c r="B35" s="46"/>
      <c r="C35" s="86"/>
      <c r="D35" s="87"/>
      <c r="E35" s="88"/>
      <c r="F35" s="89"/>
    </row>
    <row r="36" spans="1:6" s="975" customFormat="1" ht="76.5">
      <c r="A36" s="981" t="s">
        <v>3347</v>
      </c>
      <c r="B36" s="982" t="s">
        <v>3348</v>
      </c>
      <c r="C36" s="983" t="s">
        <v>81</v>
      </c>
      <c r="D36" s="984">
        <v>1</v>
      </c>
      <c r="E36" s="985"/>
      <c r="F36" s="986">
        <f>E36*D36</f>
        <v>0</v>
      </c>
    </row>
    <row r="37" spans="1:6" ht="17.25" thickBot="1">
      <c r="A37" s="98"/>
      <c r="B37" s="99"/>
      <c r="C37" s="67"/>
      <c r="D37" s="100"/>
      <c r="E37" s="101"/>
      <c r="F37" s="102"/>
    </row>
    <row r="38" spans="1:6" s="27" customFormat="1" ht="17.25" thickBot="1">
      <c r="A38" s="103"/>
      <c r="B38" s="104" t="s">
        <v>109</v>
      </c>
      <c r="C38" s="105"/>
      <c r="D38" s="106"/>
      <c r="E38" s="107"/>
      <c r="F38" s="108">
        <f>SUM(F8:F37)</f>
        <v>0</v>
      </c>
    </row>
    <row r="39" spans="1:6" ht="17.25" thickTop="1">
      <c r="A39" s="84"/>
      <c r="B39" s="46"/>
      <c r="C39" s="86"/>
      <c r="D39" s="87"/>
      <c r="E39" s="88"/>
      <c r="F39" s="89"/>
    </row>
  </sheetData>
  <sheetProtection selectLockedCells="1" selectUnlockedCells="1"/>
  <mergeCells count="14">
    <mergeCell ref="B25:E25"/>
    <mergeCell ref="B26:E26"/>
    <mergeCell ref="B18:E18"/>
    <mergeCell ref="B19:E19"/>
    <mergeCell ref="B20:E20"/>
    <mergeCell ref="B21:E21"/>
    <mergeCell ref="B22:E22"/>
    <mergeCell ref="B24:E24"/>
    <mergeCell ref="B17:E17"/>
    <mergeCell ref="B12:E12"/>
    <mergeCell ref="B13:E13"/>
    <mergeCell ref="B14:E14"/>
    <mergeCell ref="B15:E15"/>
    <mergeCell ref="B16:E16"/>
  </mergeCells>
  <pageMargins left="0.90551181102362199" right="0.51181102362204722" top="0.74803149606299213" bottom="0.74803149606299213" header="0.31496062992125984" footer="0.31496062992125984"/>
  <pageSetup paperSize="9" scale="97" firstPageNumber="0" orientation="portrait" horizontalDpi="300" verticalDpi="300" r:id="rId1"/>
  <headerFooter alignWithMargins="0">
    <oddHeader>&amp;L&amp;"Calibri,Krepko"&amp;9&amp;URUŠITEV IN NOVOGRADNJA PRIZIDKA K DOMU UPOKOJENCEV POLZELA&amp;R&amp;9POPIS GRADBENIH DEL
A./1.0 PRIPRAVLJALNA DELA</oddHeader>
    <oddFooter>&amp;R&amp;P</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H39"/>
  <sheetViews>
    <sheetView view="pageBreakPreview" topLeftCell="A31" zoomScaleSheetLayoutView="100" workbookViewId="0">
      <selection activeCell="E35" sqref="E35"/>
    </sheetView>
  </sheetViews>
  <sheetFormatPr defaultRowHeight="16.5"/>
  <cols>
    <col min="1" max="1" width="7.140625" style="50" customWidth="1"/>
    <col min="2" max="2" width="39.42578125" style="1" customWidth="1"/>
    <col min="3" max="3" width="8.5703125" style="1" customWidth="1"/>
    <col min="4" max="4" width="11.140625" style="1" customWidth="1"/>
    <col min="5" max="5" width="11.28515625" style="57" customWidth="1"/>
    <col min="6" max="6" width="12.42578125" style="57" customWidth="1"/>
    <col min="7" max="7" width="9.140625" style="109"/>
    <col min="8" max="11" width="9.140625" style="1"/>
    <col min="12" max="12" width="7.140625" style="1" customWidth="1"/>
    <col min="13" max="256" width="9.140625" style="1"/>
    <col min="257" max="257" width="7.140625" style="1" customWidth="1"/>
    <col min="258" max="258" width="39.42578125" style="1" customWidth="1"/>
    <col min="259" max="259" width="8.5703125" style="1" customWidth="1"/>
    <col min="260" max="260" width="11.140625" style="1" customWidth="1"/>
    <col min="261" max="261" width="11.28515625" style="1" customWidth="1"/>
    <col min="262" max="262" width="12.42578125" style="1" customWidth="1"/>
    <col min="263" max="267" width="9.140625" style="1"/>
    <col min="268" max="268" width="7.140625" style="1" customWidth="1"/>
    <col min="269" max="512" width="9.140625" style="1"/>
    <col min="513" max="513" width="7.140625" style="1" customWidth="1"/>
    <col min="514" max="514" width="39.42578125" style="1" customWidth="1"/>
    <col min="515" max="515" width="8.5703125" style="1" customWidth="1"/>
    <col min="516" max="516" width="11.140625" style="1" customWidth="1"/>
    <col min="517" max="517" width="11.28515625" style="1" customWidth="1"/>
    <col min="518" max="518" width="12.42578125" style="1" customWidth="1"/>
    <col min="519" max="523" width="9.140625" style="1"/>
    <col min="524" max="524" width="7.140625" style="1" customWidth="1"/>
    <col min="525" max="768" width="9.140625" style="1"/>
    <col min="769" max="769" width="7.140625" style="1" customWidth="1"/>
    <col min="770" max="770" width="39.42578125" style="1" customWidth="1"/>
    <col min="771" max="771" width="8.5703125" style="1" customWidth="1"/>
    <col min="772" max="772" width="11.140625" style="1" customWidth="1"/>
    <col min="773" max="773" width="11.28515625" style="1" customWidth="1"/>
    <col min="774" max="774" width="12.425781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5703125" style="1" customWidth="1"/>
    <col min="1028" max="1028" width="11.140625" style="1" customWidth="1"/>
    <col min="1029" max="1029" width="11.28515625" style="1" customWidth="1"/>
    <col min="1030" max="1030" width="12.425781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5703125" style="1" customWidth="1"/>
    <col min="1284" max="1284" width="11.140625" style="1" customWidth="1"/>
    <col min="1285" max="1285" width="11.28515625" style="1" customWidth="1"/>
    <col min="1286" max="1286" width="12.425781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5703125" style="1" customWidth="1"/>
    <col min="1540" max="1540" width="11.140625" style="1" customWidth="1"/>
    <col min="1541" max="1541" width="11.28515625" style="1" customWidth="1"/>
    <col min="1542" max="1542" width="12.425781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5703125" style="1" customWidth="1"/>
    <col min="1796" max="1796" width="11.140625" style="1" customWidth="1"/>
    <col min="1797" max="1797" width="11.28515625" style="1" customWidth="1"/>
    <col min="1798" max="1798" width="12.425781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5703125" style="1" customWidth="1"/>
    <col min="2052" max="2052" width="11.140625" style="1" customWidth="1"/>
    <col min="2053" max="2053" width="11.28515625" style="1" customWidth="1"/>
    <col min="2054" max="2054" width="12.425781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5703125" style="1" customWidth="1"/>
    <col min="2308" max="2308" width="11.140625" style="1" customWidth="1"/>
    <col min="2309" max="2309" width="11.28515625" style="1" customWidth="1"/>
    <col min="2310" max="2310" width="12.425781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5703125" style="1" customWidth="1"/>
    <col min="2564" max="2564" width="11.140625" style="1" customWidth="1"/>
    <col min="2565" max="2565" width="11.28515625" style="1" customWidth="1"/>
    <col min="2566" max="2566" width="12.425781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5703125" style="1" customWidth="1"/>
    <col min="2820" max="2820" width="11.140625" style="1" customWidth="1"/>
    <col min="2821" max="2821" width="11.28515625" style="1" customWidth="1"/>
    <col min="2822" max="2822" width="12.425781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5703125" style="1" customWidth="1"/>
    <col min="3076" max="3076" width="11.140625" style="1" customWidth="1"/>
    <col min="3077" max="3077" width="11.28515625" style="1" customWidth="1"/>
    <col min="3078" max="3078" width="12.425781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5703125" style="1" customWidth="1"/>
    <col min="3332" max="3332" width="11.140625" style="1" customWidth="1"/>
    <col min="3333" max="3333" width="11.28515625" style="1" customWidth="1"/>
    <col min="3334" max="3334" width="12.425781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5703125" style="1" customWidth="1"/>
    <col min="3588" max="3588" width="11.140625" style="1" customWidth="1"/>
    <col min="3589" max="3589" width="11.28515625" style="1" customWidth="1"/>
    <col min="3590" max="3590" width="12.425781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5703125" style="1" customWidth="1"/>
    <col min="3844" max="3844" width="11.140625" style="1" customWidth="1"/>
    <col min="3845" max="3845" width="11.28515625" style="1" customWidth="1"/>
    <col min="3846" max="3846" width="12.425781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5703125" style="1" customWidth="1"/>
    <col min="4100" max="4100" width="11.140625" style="1" customWidth="1"/>
    <col min="4101" max="4101" width="11.28515625" style="1" customWidth="1"/>
    <col min="4102" max="4102" width="12.425781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5703125" style="1" customWidth="1"/>
    <col min="4356" max="4356" width="11.140625" style="1" customWidth="1"/>
    <col min="4357" max="4357" width="11.28515625" style="1" customWidth="1"/>
    <col min="4358" max="4358" width="12.425781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5703125" style="1" customWidth="1"/>
    <col min="4612" max="4612" width="11.140625" style="1" customWidth="1"/>
    <col min="4613" max="4613" width="11.28515625" style="1" customWidth="1"/>
    <col min="4614" max="4614" width="12.425781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5703125" style="1" customWidth="1"/>
    <col min="4868" max="4868" width="11.140625" style="1" customWidth="1"/>
    <col min="4869" max="4869" width="11.28515625" style="1" customWidth="1"/>
    <col min="4870" max="4870" width="12.425781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5703125" style="1" customWidth="1"/>
    <col min="5124" max="5124" width="11.140625" style="1" customWidth="1"/>
    <col min="5125" max="5125" width="11.28515625" style="1" customWidth="1"/>
    <col min="5126" max="5126" width="12.425781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5703125" style="1" customWidth="1"/>
    <col min="5380" max="5380" width="11.140625" style="1" customWidth="1"/>
    <col min="5381" max="5381" width="11.28515625" style="1" customWidth="1"/>
    <col min="5382" max="5382" width="12.425781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5703125" style="1" customWidth="1"/>
    <col min="5636" max="5636" width="11.140625" style="1" customWidth="1"/>
    <col min="5637" max="5637" width="11.28515625" style="1" customWidth="1"/>
    <col min="5638" max="5638" width="12.425781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5703125" style="1" customWidth="1"/>
    <col min="5892" max="5892" width="11.140625" style="1" customWidth="1"/>
    <col min="5893" max="5893" width="11.28515625" style="1" customWidth="1"/>
    <col min="5894" max="5894" width="12.425781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5703125" style="1" customWidth="1"/>
    <col min="6148" max="6148" width="11.140625" style="1" customWidth="1"/>
    <col min="6149" max="6149" width="11.28515625" style="1" customWidth="1"/>
    <col min="6150" max="6150" width="12.425781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5703125" style="1" customWidth="1"/>
    <col min="6404" max="6404" width="11.140625" style="1" customWidth="1"/>
    <col min="6405" max="6405" width="11.28515625" style="1" customWidth="1"/>
    <col min="6406" max="6406" width="12.425781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5703125" style="1" customWidth="1"/>
    <col min="6660" max="6660" width="11.140625" style="1" customWidth="1"/>
    <col min="6661" max="6661" width="11.28515625" style="1" customWidth="1"/>
    <col min="6662" max="6662" width="12.425781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5703125" style="1" customWidth="1"/>
    <col min="6916" max="6916" width="11.140625" style="1" customWidth="1"/>
    <col min="6917" max="6917" width="11.28515625" style="1" customWidth="1"/>
    <col min="6918" max="6918" width="12.425781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5703125" style="1" customWidth="1"/>
    <col min="7172" max="7172" width="11.140625" style="1" customWidth="1"/>
    <col min="7173" max="7173" width="11.28515625" style="1" customWidth="1"/>
    <col min="7174" max="7174" width="12.425781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5703125" style="1" customWidth="1"/>
    <col min="7428" max="7428" width="11.140625" style="1" customWidth="1"/>
    <col min="7429" max="7429" width="11.28515625" style="1" customWidth="1"/>
    <col min="7430" max="7430" width="12.425781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5703125" style="1" customWidth="1"/>
    <col min="7684" max="7684" width="11.140625" style="1" customWidth="1"/>
    <col min="7685" max="7685" width="11.28515625" style="1" customWidth="1"/>
    <col min="7686" max="7686" width="12.425781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5703125" style="1" customWidth="1"/>
    <col min="7940" max="7940" width="11.140625" style="1" customWidth="1"/>
    <col min="7941" max="7941" width="11.28515625" style="1" customWidth="1"/>
    <col min="7942" max="7942" width="12.425781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5703125" style="1" customWidth="1"/>
    <col min="8196" max="8196" width="11.140625" style="1" customWidth="1"/>
    <col min="8197" max="8197" width="11.28515625" style="1" customWidth="1"/>
    <col min="8198" max="8198" width="12.425781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5703125" style="1" customWidth="1"/>
    <col min="8452" max="8452" width="11.140625" style="1" customWidth="1"/>
    <col min="8453" max="8453" width="11.28515625" style="1" customWidth="1"/>
    <col min="8454" max="8454" width="12.425781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5703125" style="1" customWidth="1"/>
    <col min="8708" max="8708" width="11.140625" style="1" customWidth="1"/>
    <col min="8709" max="8709" width="11.28515625" style="1" customWidth="1"/>
    <col min="8710" max="8710" width="12.425781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5703125" style="1" customWidth="1"/>
    <col min="8964" max="8964" width="11.140625" style="1" customWidth="1"/>
    <col min="8965" max="8965" width="11.28515625" style="1" customWidth="1"/>
    <col min="8966" max="8966" width="12.425781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5703125" style="1" customWidth="1"/>
    <col min="9220" max="9220" width="11.140625" style="1" customWidth="1"/>
    <col min="9221" max="9221" width="11.28515625" style="1" customWidth="1"/>
    <col min="9222" max="9222" width="12.425781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5703125" style="1" customWidth="1"/>
    <col min="9476" max="9476" width="11.140625" style="1" customWidth="1"/>
    <col min="9477" max="9477" width="11.28515625" style="1" customWidth="1"/>
    <col min="9478" max="9478" width="12.425781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5703125" style="1" customWidth="1"/>
    <col min="9732" max="9732" width="11.140625" style="1" customWidth="1"/>
    <col min="9733" max="9733" width="11.28515625" style="1" customWidth="1"/>
    <col min="9734" max="9734" width="12.425781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5703125" style="1" customWidth="1"/>
    <col min="9988" max="9988" width="11.140625" style="1" customWidth="1"/>
    <col min="9989" max="9989" width="11.28515625" style="1" customWidth="1"/>
    <col min="9990" max="9990" width="12.425781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5703125" style="1" customWidth="1"/>
    <col min="10244" max="10244" width="11.140625" style="1" customWidth="1"/>
    <col min="10245" max="10245" width="11.28515625" style="1" customWidth="1"/>
    <col min="10246" max="10246" width="12.425781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5703125" style="1" customWidth="1"/>
    <col min="10500" max="10500" width="11.140625" style="1" customWidth="1"/>
    <col min="10501" max="10501" width="11.28515625" style="1" customWidth="1"/>
    <col min="10502" max="10502" width="12.425781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5703125" style="1" customWidth="1"/>
    <col min="10756" max="10756" width="11.140625" style="1" customWidth="1"/>
    <col min="10757" max="10757" width="11.28515625" style="1" customWidth="1"/>
    <col min="10758" max="10758" width="12.425781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5703125" style="1" customWidth="1"/>
    <col min="11012" max="11012" width="11.140625" style="1" customWidth="1"/>
    <col min="11013" max="11013" width="11.28515625" style="1" customWidth="1"/>
    <col min="11014" max="11014" width="12.425781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5703125" style="1" customWidth="1"/>
    <col min="11268" max="11268" width="11.140625" style="1" customWidth="1"/>
    <col min="11269" max="11269" width="11.28515625" style="1" customWidth="1"/>
    <col min="11270" max="11270" width="12.425781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5703125" style="1" customWidth="1"/>
    <col min="11524" max="11524" width="11.140625" style="1" customWidth="1"/>
    <col min="11525" max="11525" width="11.28515625" style="1" customWidth="1"/>
    <col min="11526" max="11526" width="12.425781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5703125" style="1" customWidth="1"/>
    <col min="11780" max="11780" width="11.140625" style="1" customWidth="1"/>
    <col min="11781" max="11781" width="11.28515625" style="1" customWidth="1"/>
    <col min="11782" max="11782" width="12.425781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5703125" style="1" customWidth="1"/>
    <col min="12036" max="12036" width="11.140625" style="1" customWidth="1"/>
    <col min="12037" max="12037" width="11.28515625" style="1" customWidth="1"/>
    <col min="12038" max="12038" width="12.425781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5703125" style="1" customWidth="1"/>
    <col min="12292" max="12292" width="11.140625" style="1" customWidth="1"/>
    <col min="12293" max="12293" width="11.28515625" style="1" customWidth="1"/>
    <col min="12294" max="12294" width="12.425781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5703125" style="1" customWidth="1"/>
    <col min="12548" max="12548" width="11.140625" style="1" customWidth="1"/>
    <col min="12549" max="12549" width="11.28515625" style="1" customWidth="1"/>
    <col min="12550" max="12550" width="12.425781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5703125" style="1" customWidth="1"/>
    <col min="12804" max="12804" width="11.140625" style="1" customWidth="1"/>
    <col min="12805" max="12805" width="11.28515625" style="1" customWidth="1"/>
    <col min="12806" max="12806" width="12.425781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5703125" style="1" customWidth="1"/>
    <col min="13060" max="13060" width="11.140625" style="1" customWidth="1"/>
    <col min="13061" max="13061" width="11.28515625" style="1" customWidth="1"/>
    <col min="13062" max="13062" width="12.425781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5703125" style="1" customWidth="1"/>
    <col min="13316" max="13316" width="11.140625" style="1" customWidth="1"/>
    <col min="13317" max="13317" width="11.28515625" style="1" customWidth="1"/>
    <col min="13318" max="13318" width="12.425781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5703125" style="1" customWidth="1"/>
    <col min="13572" max="13572" width="11.140625" style="1" customWidth="1"/>
    <col min="13573" max="13573" width="11.28515625" style="1" customWidth="1"/>
    <col min="13574" max="13574" width="12.425781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5703125" style="1" customWidth="1"/>
    <col min="13828" max="13828" width="11.140625" style="1" customWidth="1"/>
    <col min="13829" max="13829" width="11.28515625" style="1" customWidth="1"/>
    <col min="13830" max="13830" width="12.425781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5703125" style="1" customWidth="1"/>
    <col min="14084" max="14084" width="11.140625" style="1" customWidth="1"/>
    <col min="14085" max="14085" width="11.28515625" style="1" customWidth="1"/>
    <col min="14086" max="14086" width="12.425781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5703125" style="1" customWidth="1"/>
    <col min="14340" max="14340" width="11.140625" style="1" customWidth="1"/>
    <col min="14341" max="14341" width="11.28515625" style="1" customWidth="1"/>
    <col min="14342" max="14342" width="12.425781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5703125" style="1" customWidth="1"/>
    <col min="14596" max="14596" width="11.140625" style="1" customWidth="1"/>
    <col min="14597" max="14597" width="11.28515625" style="1" customWidth="1"/>
    <col min="14598" max="14598" width="12.425781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5703125" style="1" customWidth="1"/>
    <col min="14852" max="14852" width="11.140625" style="1" customWidth="1"/>
    <col min="14853" max="14853" width="11.28515625" style="1" customWidth="1"/>
    <col min="14854" max="14854" width="12.425781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5703125" style="1" customWidth="1"/>
    <col min="15108" max="15108" width="11.140625" style="1" customWidth="1"/>
    <col min="15109" max="15109" width="11.28515625" style="1" customWidth="1"/>
    <col min="15110" max="15110" width="12.425781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5703125" style="1" customWidth="1"/>
    <col min="15364" max="15364" width="11.140625" style="1" customWidth="1"/>
    <col min="15365" max="15365" width="11.28515625" style="1" customWidth="1"/>
    <col min="15366" max="15366" width="12.425781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5703125" style="1" customWidth="1"/>
    <col min="15620" max="15620" width="11.140625" style="1" customWidth="1"/>
    <col min="15621" max="15621" width="11.28515625" style="1" customWidth="1"/>
    <col min="15622" max="15622" width="12.425781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5703125" style="1" customWidth="1"/>
    <col min="15876" max="15876" width="11.140625" style="1" customWidth="1"/>
    <col min="15877" max="15877" width="11.28515625" style="1" customWidth="1"/>
    <col min="15878" max="15878" width="12.425781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5703125" style="1" customWidth="1"/>
    <col min="16132" max="16132" width="11.140625" style="1" customWidth="1"/>
    <col min="16133" max="16133" width="11.28515625" style="1" customWidth="1"/>
    <col min="16134" max="16134" width="12.42578125" style="1" customWidth="1"/>
    <col min="16135" max="16139" width="9.140625" style="1"/>
    <col min="16140" max="16140" width="7.140625" style="1" customWidth="1"/>
    <col min="16141" max="16384" width="9.140625" style="1"/>
  </cols>
  <sheetData>
    <row r="1" spans="1:7">
      <c r="A1" s="79" t="s">
        <v>110</v>
      </c>
      <c r="B1" s="27" t="s">
        <v>111</v>
      </c>
    </row>
    <row r="2" spans="1:7">
      <c r="A2" s="79"/>
      <c r="B2" s="27"/>
    </row>
    <row r="3" spans="1:7" s="111" customFormat="1" ht="15">
      <c r="A3" s="1181" t="s">
        <v>112</v>
      </c>
      <c r="B3" s="1182"/>
      <c r="C3" s="1182"/>
      <c r="D3" s="1182"/>
      <c r="E3" s="1182"/>
      <c r="F3" s="1183"/>
      <c r="G3" s="110"/>
    </row>
    <row r="4" spans="1:7" s="113" customFormat="1" ht="26.25" customHeight="1">
      <c r="A4" s="1184" t="s">
        <v>113</v>
      </c>
      <c r="B4" s="1185"/>
      <c r="C4" s="1185"/>
      <c r="D4" s="1185"/>
      <c r="E4" s="1185"/>
      <c r="F4" s="1186"/>
      <c r="G4" s="112"/>
    </row>
    <row r="5" spans="1:7" s="113" customFormat="1" ht="41.25" customHeight="1">
      <c r="A5" s="1187" t="s">
        <v>114</v>
      </c>
      <c r="B5" s="1188"/>
      <c r="C5" s="1188"/>
      <c r="D5" s="1188"/>
      <c r="E5" s="1188"/>
      <c r="F5" s="1189"/>
      <c r="G5" s="112"/>
    </row>
    <row r="6" spans="1:7" s="113" customFormat="1" ht="26.25" customHeight="1">
      <c r="A6" s="1187" t="s">
        <v>115</v>
      </c>
      <c r="B6" s="1188"/>
      <c r="C6" s="1188"/>
      <c r="D6" s="1188"/>
      <c r="E6" s="1188"/>
      <c r="F6" s="1189"/>
      <c r="G6" s="112"/>
    </row>
    <row r="7" spans="1:7" s="113" customFormat="1" ht="26.25" customHeight="1">
      <c r="A7" s="1190" t="s">
        <v>116</v>
      </c>
      <c r="B7" s="1191"/>
      <c r="C7" s="1191"/>
      <c r="D7" s="1191"/>
      <c r="E7" s="1191"/>
      <c r="F7" s="1192"/>
      <c r="G7" s="112"/>
    </row>
    <row r="8" spans="1:7">
      <c r="A8" s="114" t="s">
        <v>117</v>
      </c>
      <c r="B8" s="51"/>
      <c r="C8" s="52"/>
      <c r="D8" s="52"/>
      <c r="E8" s="395"/>
      <c r="F8" s="53"/>
    </row>
    <row r="9" spans="1:7">
      <c r="A9" s="115" t="s">
        <v>118</v>
      </c>
      <c r="B9" s="17"/>
      <c r="C9" s="17"/>
      <c r="D9" s="17"/>
      <c r="E9" s="396"/>
      <c r="F9" s="56"/>
    </row>
    <row r="10" spans="1:7">
      <c r="A10" s="116"/>
    </row>
    <row r="11" spans="1:7" s="113" customFormat="1" ht="13.5">
      <c r="A11" s="1193" t="s">
        <v>119</v>
      </c>
      <c r="B11" s="1194"/>
      <c r="C11" s="1194"/>
      <c r="D11" s="1194"/>
      <c r="E11" s="1194"/>
      <c r="F11" s="1195"/>
      <c r="G11" s="112"/>
    </row>
    <row r="12" spans="1:7" s="113" customFormat="1" ht="13.5" customHeight="1">
      <c r="A12" s="1178" t="s">
        <v>120</v>
      </c>
      <c r="B12" s="1179"/>
      <c r="C12" s="1179"/>
      <c r="D12" s="1179"/>
      <c r="E12" s="1179"/>
      <c r="F12" s="1180"/>
      <c r="G12" s="112"/>
    </row>
    <row r="13" spans="1:7">
      <c r="A13" s="116"/>
    </row>
    <row r="14" spans="1:7">
      <c r="A14" s="116"/>
    </row>
    <row r="15" spans="1:7" s="27" customFormat="1" ht="17.25" thickBot="1">
      <c r="A15" s="80"/>
      <c r="B15" s="81" t="s">
        <v>74</v>
      </c>
      <c r="C15" s="82" t="s">
        <v>75</v>
      </c>
      <c r="D15" s="82" t="s">
        <v>76</v>
      </c>
      <c r="E15" s="117" t="s">
        <v>77</v>
      </c>
      <c r="F15" s="117" t="s">
        <v>78</v>
      </c>
      <c r="G15" s="118"/>
    </row>
    <row r="16" spans="1:7" ht="17.25" thickTop="1"/>
    <row r="17" spans="1:8" ht="63.75">
      <c r="A17" s="119" t="s">
        <v>121</v>
      </c>
      <c r="B17" s="46" t="s">
        <v>122</v>
      </c>
      <c r="C17" s="86" t="s">
        <v>123</v>
      </c>
      <c r="D17" s="984">
        <v>2531.5300000000002</v>
      </c>
      <c r="E17" s="139"/>
      <c r="F17" s="139">
        <f>E17*D17</f>
        <v>0</v>
      </c>
      <c r="G17" s="120"/>
      <c r="H17" s="120"/>
    </row>
    <row r="18" spans="1:8">
      <c r="D18" s="987"/>
      <c r="G18" s="1"/>
    </row>
    <row r="19" spans="1:8" s="120" customFormat="1" ht="45.75" customHeight="1">
      <c r="A19" s="119" t="s">
        <v>124</v>
      </c>
      <c r="B19" s="46" t="s">
        <v>125</v>
      </c>
      <c r="C19" s="86" t="s">
        <v>123</v>
      </c>
      <c r="D19" s="984">
        <v>20</v>
      </c>
      <c r="E19" s="139"/>
      <c r="F19" s="139">
        <f>E19*D19</f>
        <v>0</v>
      </c>
    </row>
    <row r="20" spans="1:8" s="120" customFormat="1">
      <c r="A20" s="50"/>
      <c r="C20" s="86"/>
      <c r="D20" s="86"/>
      <c r="E20" s="139"/>
      <c r="F20" s="139"/>
    </row>
    <row r="21" spans="1:8" s="120" customFormat="1" ht="47.25" customHeight="1">
      <c r="A21" s="119" t="s">
        <v>126</v>
      </c>
      <c r="B21" s="46" t="s">
        <v>127</v>
      </c>
      <c r="C21" s="86" t="s">
        <v>128</v>
      </c>
      <c r="D21" s="87">
        <v>1119.0999999999999</v>
      </c>
      <c r="E21" s="139"/>
      <c r="F21" s="139">
        <f>E21*D21</f>
        <v>0</v>
      </c>
    </row>
    <row r="22" spans="1:8" s="120" customFormat="1">
      <c r="A22" s="50"/>
      <c r="B22" s="46"/>
      <c r="C22" s="121"/>
      <c r="D22" s="122"/>
      <c r="E22" s="139"/>
      <c r="F22" s="139"/>
    </row>
    <row r="23" spans="1:8" s="120" customFormat="1" ht="57.75" customHeight="1">
      <c r="A23" s="119" t="s">
        <v>129</v>
      </c>
      <c r="B23" s="46" t="s">
        <v>130</v>
      </c>
      <c r="C23" s="86" t="s">
        <v>128</v>
      </c>
      <c r="D23" s="87">
        <v>1119.0999999999999</v>
      </c>
      <c r="E23" s="139"/>
      <c r="F23" s="139">
        <f>E23*D23</f>
        <v>0</v>
      </c>
    </row>
    <row r="24" spans="1:8" s="120" customFormat="1">
      <c r="A24" s="50"/>
      <c r="C24" s="86"/>
      <c r="D24" s="86"/>
      <c r="E24" s="139"/>
      <c r="F24" s="139"/>
    </row>
    <row r="25" spans="1:8" s="120" customFormat="1" ht="42" customHeight="1">
      <c r="A25" s="119" t="s">
        <v>131</v>
      </c>
      <c r="B25" s="46" t="s">
        <v>132</v>
      </c>
      <c r="C25" s="86" t="s">
        <v>128</v>
      </c>
      <c r="D25" s="87">
        <v>1231.0999999999999</v>
      </c>
      <c r="E25" s="139"/>
      <c r="F25" s="139">
        <f>E25*D25</f>
        <v>0</v>
      </c>
    </row>
    <row r="26" spans="1:8" s="120" customFormat="1">
      <c r="A26" s="50"/>
      <c r="C26" s="86"/>
      <c r="D26" s="86"/>
      <c r="E26" s="139"/>
      <c r="F26" s="139"/>
    </row>
    <row r="27" spans="1:8" s="120" customFormat="1" ht="89.25">
      <c r="A27" s="119" t="s">
        <v>133</v>
      </c>
      <c r="B27" s="46" t="s">
        <v>134</v>
      </c>
      <c r="C27" s="86" t="s">
        <v>123</v>
      </c>
      <c r="D27" s="984">
        <v>793.34</v>
      </c>
      <c r="E27" s="139"/>
      <c r="F27" s="139">
        <f>E27*D27</f>
        <v>0</v>
      </c>
    </row>
    <row r="28" spans="1:8" s="120" customFormat="1" ht="17.25" customHeight="1">
      <c r="A28" s="50"/>
      <c r="B28" s="46"/>
      <c r="C28" s="86"/>
      <c r="D28" s="87"/>
      <c r="E28" s="139"/>
      <c r="F28" s="139"/>
    </row>
    <row r="29" spans="1:8" s="120" customFormat="1" ht="72" customHeight="1">
      <c r="A29" s="119" t="s">
        <v>135</v>
      </c>
      <c r="B29" s="46" t="s">
        <v>136</v>
      </c>
      <c r="C29" s="86" t="s">
        <v>123</v>
      </c>
      <c r="D29" s="87">
        <v>191.86</v>
      </c>
      <c r="E29" s="139"/>
      <c r="F29" s="139">
        <f>E29*D29</f>
        <v>0</v>
      </c>
    </row>
    <row r="30" spans="1:8" s="120" customFormat="1" ht="17.25" customHeight="1">
      <c r="A30" s="50"/>
      <c r="B30" s="46"/>
      <c r="C30" s="86"/>
      <c r="D30" s="87"/>
      <c r="E30" s="139"/>
      <c r="F30" s="139"/>
    </row>
    <row r="31" spans="1:8" s="120" customFormat="1" ht="56.25" customHeight="1">
      <c r="A31" s="119" t="s">
        <v>137</v>
      </c>
      <c r="B31" s="46" t="s">
        <v>138</v>
      </c>
      <c r="C31" s="86" t="s">
        <v>123</v>
      </c>
      <c r="D31" s="984">
        <v>2541.5300000000002</v>
      </c>
      <c r="E31" s="139"/>
      <c r="F31" s="139">
        <f>E31*D31</f>
        <v>0</v>
      </c>
    </row>
    <row r="32" spans="1:8" s="120" customFormat="1" ht="17.25" customHeight="1">
      <c r="A32" s="50"/>
      <c r="B32" s="46"/>
      <c r="C32" s="86"/>
      <c r="D32" s="87"/>
      <c r="E32" s="139"/>
      <c r="F32" s="139"/>
    </row>
    <row r="33" spans="1:7" s="120" customFormat="1" ht="69.75" customHeight="1">
      <c r="A33" s="119" t="s">
        <v>139</v>
      </c>
      <c r="B33" s="46" t="s">
        <v>140</v>
      </c>
      <c r="C33" s="86" t="s">
        <v>81</v>
      </c>
      <c r="D33" s="87">
        <v>1</v>
      </c>
      <c r="E33" s="139"/>
      <c r="F33" s="139">
        <f>E33*D33</f>
        <v>0</v>
      </c>
    </row>
    <row r="34" spans="1:7" s="120" customFormat="1" ht="12.75">
      <c r="A34" s="119"/>
      <c r="B34" s="46"/>
      <c r="C34" s="86"/>
      <c r="D34" s="87"/>
      <c r="E34" s="139"/>
      <c r="F34" s="139"/>
    </row>
    <row r="35" spans="1:7" s="120" customFormat="1" ht="51">
      <c r="A35" s="119" t="s">
        <v>141</v>
      </c>
      <c r="B35" s="46" t="s">
        <v>142</v>
      </c>
      <c r="C35" s="86" t="s">
        <v>102</v>
      </c>
      <c r="D35" s="984">
        <v>66</v>
      </c>
      <c r="E35" s="139"/>
      <c r="F35" s="139">
        <f>E35*D35</f>
        <v>0</v>
      </c>
    </row>
    <row r="36" spans="1:7" s="120" customFormat="1" ht="12.75">
      <c r="A36" s="119"/>
      <c r="B36" s="46"/>
      <c r="C36" s="86"/>
      <c r="D36" s="87"/>
      <c r="E36" s="139"/>
      <c r="F36" s="139"/>
    </row>
    <row r="37" spans="1:7" s="120" customFormat="1" ht="17.25" thickBot="1">
      <c r="A37" s="50"/>
      <c r="B37" s="46"/>
      <c r="C37" s="121"/>
      <c r="D37" s="123"/>
      <c r="E37" s="125"/>
      <c r="F37" s="125"/>
      <c r="G37" s="126"/>
    </row>
    <row r="38" spans="1:7" s="27" customFormat="1" ht="17.25" thickBot="1">
      <c r="A38" s="103"/>
      <c r="B38" s="104" t="s">
        <v>143</v>
      </c>
      <c r="C38" s="105"/>
      <c r="D38" s="106"/>
      <c r="E38" s="127"/>
      <c r="F38" s="127">
        <f>SUM(F16:F37)</f>
        <v>0</v>
      </c>
      <c r="G38" s="118"/>
    </row>
    <row r="39" spans="1:7" ht="17.25" thickTop="1"/>
  </sheetData>
  <sheetProtection selectLockedCells="1" selectUnlockedCells="1"/>
  <mergeCells count="7">
    <mergeCell ref="A12:F12"/>
    <mergeCell ref="A3:F3"/>
    <mergeCell ref="A4:F4"/>
    <mergeCell ref="A5:F5"/>
    <mergeCell ref="A6:F6"/>
    <mergeCell ref="A7:F7"/>
    <mergeCell ref="A11:F11"/>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GRADBENIH DEL
A/2.0 ZEMELJSKA DELA</oddHeader>
    <oddFooter>&amp;R&amp;P</oddFooter>
  </headerFooter>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H92"/>
  <sheetViews>
    <sheetView view="pageBreakPreview" topLeftCell="A77" zoomScaleNormal="100" zoomScaleSheetLayoutView="100" workbookViewId="0">
      <selection activeCell="E89" sqref="E17:E89"/>
    </sheetView>
  </sheetViews>
  <sheetFormatPr defaultRowHeight="16.5"/>
  <cols>
    <col min="1" max="1" width="7.140625" style="50" customWidth="1"/>
    <col min="2" max="2" width="40.140625" style="138" customWidth="1"/>
    <col min="3" max="3" width="8.7109375" style="1" customWidth="1"/>
    <col min="4" max="4" width="10.28515625" style="1" customWidth="1"/>
    <col min="5" max="5" width="10" style="57" customWidth="1"/>
    <col min="6" max="6" width="14.28515625" style="57" customWidth="1"/>
    <col min="7" max="7" width="11.42578125" style="1" customWidth="1"/>
    <col min="8" max="10" width="9.140625" style="1"/>
    <col min="11" max="11" width="7.140625" style="1" customWidth="1"/>
    <col min="12" max="256" width="9.140625" style="1"/>
    <col min="257" max="257" width="7.140625" style="1" customWidth="1"/>
    <col min="258" max="258" width="40.140625" style="1" customWidth="1"/>
    <col min="259" max="259" width="8.7109375" style="1" customWidth="1"/>
    <col min="260" max="260" width="10.28515625" style="1" customWidth="1"/>
    <col min="261" max="261" width="10" style="1" customWidth="1"/>
    <col min="262" max="262" width="14.28515625" style="1" customWidth="1"/>
    <col min="263" max="263" width="11.42578125" style="1" customWidth="1"/>
    <col min="264" max="266" width="9.140625" style="1"/>
    <col min="267" max="267" width="7.140625" style="1" customWidth="1"/>
    <col min="268" max="512" width="9.140625" style="1"/>
    <col min="513" max="513" width="7.140625" style="1" customWidth="1"/>
    <col min="514" max="514" width="40.140625" style="1" customWidth="1"/>
    <col min="515" max="515" width="8.7109375" style="1" customWidth="1"/>
    <col min="516" max="516" width="10.28515625" style="1" customWidth="1"/>
    <col min="517" max="517" width="10" style="1" customWidth="1"/>
    <col min="518" max="518" width="14.28515625" style="1" customWidth="1"/>
    <col min="519" max="519" width="11.42578125" style="1" customWidth="1"/>
    <col min="520" max="522" width="9.140625" style="1"/>
    <col min="523" max="523" width="7.140625" style="1" customWidth="1"/>
    <col min="524" max="768" width="9.140625" style="1"/>
    <col min="769" max="769" width="7.140625" style="1" customWidth="1"/>
    <col min="770" max="770" width="40.140625" style="1" customWidth="1"/>
    <col min="771" max="771" width="8.7109375" style="1" customWidth="1"/>
    <col min="772" max="772" width="10.28515625" style="1" customWidth="1"/>
    <col min="773" max="773" width="10" style="1" customWidth="1"/>
    <col min="774" max="774" width="14.28515625" style="1" customWidth="1"/>
    <col min="775" max="775" width="11.42578125" style="1" customWidth="1"/>
    <col min="776" max="778" width="9.140625" style="1"/>
    <col min="779" max="779" width="7.140625" style="1" customWidth="1"/>
    <col min="780" max="1024" width="9.140625" style="1"/>
    <col min="1025" max="1025" width="7.140625" style="1" customWidth="1"/>
    <col min="1026" max="1026" width="40.140625" style="1" customWidth="1"/>
    <col min="1027" max="1027" width="8.7109375" style="1" customWidth="1"/>
    <col min="1028" max="1028" width="10.28515625" style="1" customWidth="1"/>
    <col min="1029" max="1029" width="10" style="1" customWidth="1"/>
    <col min="1030" max="1030" width="14.28515625" style="1" customWidth="1"/>
    <col min="1031" max="1031" width="11.42578125" style="1" customWidth="1"/>
    <col min="1032" max="1034" width="9.140625" style="1"/>
    <col min="1035" max="1035" width="7.140625" style="1" customWidth="1"/>
    <col min="1036" max="1280" width="9.140625" style="1"/>
    <col min="1281" max="1281" width="7.140625" style="1" customWidth="1"/>
    <col min="1282" max="1282" width="40.140625" style="1" customWidth="1"/>
    <col min="1283" max="1283" width="8.7109375" style="1" customWidth="1"/>
    <col min="1284" max="1284" width="10.28515625" style="1" customWidth="1"/>
    <col min="1285" max="1285" width="10" style="1" customWidth="1"/>
    <col min="1286" max="1286" width="14.28515625" style="1" customWidth="1"/>
    <col min="1287" max="1287" width="11.42578125" style="1" customWidth="1"/>
    <col min="1288" max="1290" width="9.140625" style="1"/>
    <col min="1291" max="1291" width="7.140625" style="1" customWidth="1"/>
    <col min="1292" max="1536" width="9.140625" style="1"/>
    <col min="1537" max="1537" width="7.140625" style="1" customWidth="1"/>
    <col min="1538" max="1538" width="40.140625" style="1" customWidth="1"/>
    <col min="1539" max="1539" width="8.7109375" style="1" customWidth="1"/>
    <col min="1540" max="1540" width="10.28515625" style="1" customWidth="1"/>
    <col min="1541" max="1541" width="10" style="1" customWidth="1"/>
    <col min="1542" max="1542" width="14.28515625" style="1" customWidth="1"/>
    <col min="1543" max="1543" width="11.42578125" style="1" customWidth="1"/>
    <col min="1544" max="1546" width="9.140625" style="1"/>
    <col min="1547" max="1547" width="7.140625" style="1" customWidth="1"/>
    <col min="1548" max="1792" width="9.140625" style="1"/>
    <col min="1793" max="1793" width="7.140625" style="1" customWidth="1"/>
    <col min="1794" max="1794" width="40.140625" style="1" customWidth="1"/>
    <col min="1795" max="1795" width="8.7109375" style="1" customWidth="1"/>
    <col min="1796" max="1796" width="10.28515625" style="1" customWidth="1"/>
    <col min="1797" max="1797" width="10" style="1" customWidth="1"/>
    <col min="1798" max="1798" width="14.28515625" style="1" customWidth="1"/>
    <col min="1799" max="1799" width="11.42578125" style="1" customWidth="1"/>
    <col min="1800" max="1802" width="9.140625" style="1"/>
    <col min="1803" max="1803" width="7.140625" style="1" customWidth="1"/>
    <col min="1804" max="2048" width="9.140625" style="1"/>
    <col min="2049" max="2049" width="7.140625" style="1" customWidth="1"/>
    <col min="2050" max="2050" width="40.140625" style="1" customWidth="1"/>
    <col min="2051" max="2051" width="8.7109375" style="1" customWidth="1"/>
    <col min="2052" max="2052" width="10.28515625" style="1" customWidth="1"/>
    <col min="2053" max="2053" width="10" style="1" customWidth="1"/>
    <col min="2054" max="2054" width="14.28515625" style="1" customWidth="1"/>
    <col min="2055" max="2055" width="11.42578125" style="1" customWidth="1"/>
    <col min="2056" max="2058" width="9.140625" style="1"/>
    <col min="2059" max="2059" width="7.140625" style="1" customWidth="1"/>
    <col min="2060" max="2304" width="9.140625" style="1"/>
    <col min="2305" max="2305" width="7.140625" style="1" customWidth="1"/>
    <col min="2306" max="2306" width="40.140625" style="1" customWidth="1"/>
    <col min="2307" max="2307" width="8.7109375" style="1" customWidth="1"/>
    <col min="2308" max="2308" width="10.28515625" style="1" customWidth="1"/>
    <col min="2309" max="2309" width="10" style="1" customWidth="1"/>
    <col min="2310" max="2310" width="14.28515625" style="1" customWidth="1"/>
    <col min="2311" max="2311" width="11.42578125" style="1" customWidth="1"/>
    <col min="2312" max="2314" width="9.140625" style="1"/>
    <col min="2315" max="2315" width="7.140625" style="1" customWidth="1"/>
    <col min="2316" max="2560" width="9.140625" style="1"/>
    <col min="2561" max="2561" width="7.140625" style="1" customWidth="1"/>
    <col min="2562" max="2562" width="40.140625" style="1" customWidth="1"/>
    <col min="2563" max="2563" width="8.7109375" style="1" customWidth="1"/>
    <col min="2564" max="2564" width="10.28515625" style="1" customWidth="1"/>
    <col min="2565" max="2565" width="10" style="1" customWidth="1"/>
    <col min="2566" max="2566" width="14.28515625" style="1" customWidth="1"/>
    <col min="2567" max="2567" width="11.42578125" style="1" customWidth="1"/>
    <col min="2568" max="2570" width="9.140625" style="1"/>
    <col min="2571" max="2571" width="7.140625" style="1" customWidth="1"/>
    <col min="2572" max="2816" width="9.140625" style="1"/>
    <col min="2817" max="2817" width="7.140625" style="1" customWidth="1"/>
    <col min="2818" max="2818" width="40.140625" style="1" customWidth="1"/>
    <col min="2819" max="2819" width="8.7109375" style="1" customWidth="1"/>
    <col min="2820" max="2820" width="10.28515625" style="1" customWidth="1"/>
    <col min="2821" max="2821" width="10" style="1" customWidth="1"/>
    <col min="2822" max="2822" width="14.28515625" style="1" customWidth="1"/>
    <col min="2823" max="2823" width="11.42578125" style="1" customWidth="1"/>
    <col min="2824" max="2826" width="9.140625" style="1"/>
    <col min="2827" max="2827" width="7.140625" style="1" customWidth="1"/>
    <col min="2828" max="3072" width="9.140625" style="1"/>
    <col min="3073" max="3073" width="7.140625" style="1" customWidth="1"/>
    <col min="3074" max="3074" width="40.140625" style="1" customWidth="1"/>
    <col min="3075" max="3075" width="8.7109375" style="1" customWidth="1"/>
    <col min="3076" max="3076" width="10.28515625" style="1" customWidth="1"/>
    <col min="3077" max="3077" width="10" style="1" customWidth="1"/>
    <col min="3078" max="3078" width="14.28515625" style="1" customWidth="1"/>
    <col min="3079" max="3079" width="11.42578125" style="1" customWidth="1"/>
    <col min="3080" max="3082" width="9.140625" style="1"/>
    <col min="3083" max="3083" width="7.140625" style="1" customWidth="1"/>
    <col min="3084" max="3328" width="9.140625" style="1"/>
    <col min="3329" max="3329" width="7.140625" style="1" customWidth="1"/>
    <col min="3330" max="3330" width="40.140625" style="1" customWidth="1"/>
    <col min="3331" max="3331" width="8.7109375" style="1" customWidth="1"/>
    <col min="3332" max="3332" width="10.28515625" style="1" customWidth="1"/>
    <col min="3333" max="3333" width="10" style="1" customWidth="1"/>
    <col min="3334" max="3334" width="14.28515625" style="1" customWidth="1"/>
    <col min="3335" max="3335" width="11.42578125" style="1" customWidth="1"/>
    <col min="3336" max="3338" width="9.140625" style="1"/>
    <col min="3339" max="3339" width="7.140625" style="1" customWidth="1"/>
    <col min="3340" max="3584" width="9.140625" style="1"/>
    <col min="3585" max="3585" width="7.140625" style="1" customWidth="1"/>
    <col min="3586" max="3586" width="40.140625" style="1" customWidth="1"/>
    <col min="3587" max="3587" width="8.7109375" style="1" customWidth="1"/>
    <col min="3588" max="3588" width="10.28515625" style="1" customWidth="1"/>
    <col min="3589" max="3589" width="10" style="1" customWidth="1"/>
    <col min="3590" max="3590" width="14.28515625" style="1" customWidth="1"/>
    <col min="3591" max="3591" width="11.42578125" style="1" customWidth="1"/>
    <col min="3592" max="3594" width="9.140625" style="1"/>
    <col min="3595" max="3595" width="7.140625" style="1" customWidth="1"/>
    <col min="3596" max="3840" width="9.140625" style="1"/>
    <col min="3841" max="3841" width="7.140625" style="1" customWidth="1"/>
    <col min="3842" max="3842" width="40.140625" style="1" customWidth="1"/>
    <col min="3843" max="3843" width="8.7109375" style="1" customWidth="1"/>
    <col min="3844" max="3844" width="10.28515625" style="1" customWidth="1"/>
    <col min="3845" max="3845" width="10" style="1" customWidth="1"/>
    <col min="3846" max="3846" width="14.28515625" style="1" customWidth="1"/>
    <col min="3847" max="3847" width="11.42578125" style="1" customWidth="1"/>
    <col min="3848" max="3850" width="9.140625" style="1"/>
    <col min="3851" max="3851" width="7.140625" style="1" customWidth="1"/>
    <col min="3852" max="4096" width="9.140625" style="1"/>
    <col min="4097" max="4097" width="7.140625" style="1" customWidth="1"/>
    <col min="4098" max="4098" width="40.140625" style="1" customWidth="1"/>
    <col min="4099" max="4099" width="8.7109375" style="1" customWidth="1"/>
    <col min="4100" max="4100" width="10.28515625" style="1" customWidth="1"/>
    <col min="4101" max="4101" width="10" style="1" customWidth="1"/>
    <col min="4102" max="4102" width="14.28515625" style="1" customWidth="1"/>
    <col min="4103" max="4103" width="11.42578125" style="1" customWidth="1"/>
    <col min="4104" max="4106" width="9.140625" style="1"/>
    <col min="4107" max="4107" width="7.140625" style="1" customWidth="1"/>
    <col min="4108" max="4352" width="9.140625" style="1"/>
    <col min="4353" max="4353" width="7.140625" style="1" customWidth="1"/>
    <col min="4354" max="4354" width="40.140625" style="1" customWidth="1"/>
    <col min="4355" max="4355" width="8.7109375" style="1" customWidth="1"/>
    <col min="4356" max="4356" width="10.28515625" style="1" customWidth="1"/>
    <col min="4357" max="4357" width="10" style="1" customWidth="1"/>
    <col min="4358" max="4358" width="14.28515625" style="1" customWidth="1"/>
    <col min="4359" max="4359" width="11.42578125" style="1" customWidth="1"/>
    <col min="4360" max="4362" width="9.140625" style="1"/>
    <col min="4363" max="4363" width="7.140625" style="1" customWidth="1"/>
    <col min="4364" max="4608" width="9.140625" style="1"/>
    <col min="4609" max="4609" width="7.140625" style="1" customWidth="1"/>
    <col min="4610" max="4610" width="40.140625" style="1" customWidth="1"/>
    <col min="4611" max="4611" width="8.7109375" style="1" customWidth="1"/>
    <col min="4612" max="4612" width="10.28515625" style="1" customWidth="1"/>
    <col min="4613" max="4613" width="10" style="1" customWidth="1"/>
    <col min="4614" max="4614" width="14.28515625" style="1" customWidth="1"/>
    <col min="4615" max="4615" width="11.42578125" style="1" customWidth="1"/>
    <col min="4616" max="4618" width="9.140625" style="1"/>
    <col min="4619" max="4619" width="7.140625" style="1" customWidth="1"/>
    <col min="4620" max="4864" width="9.140625" style="1"/>
    <col min="4865" max="4865" width="7.140625" style="1" customWidth="1"/>
    <col min="4866" max="4866" width="40.140625" style="1" customWidth="1"/>
    <col min="4867" max="4867" width="8.7109375" style="1" customWidth="1"/>
    <col min="4868" max="4868" width="10.28515625" style="1" customWidth="1"/>
    <col min="4869" max="4869" width="10" style="1" customWidth="1"/>
    <col min="4870" max="4870" width="14.28515625" style="1" customWidth="1"/>
    <col min="4871" max="4871" width="11.42578125" style="1" customWidth="1"/>
    <col min="4872" max="4874" width="9.140625" style="1"/>
    <col min="4875" max="4875" width="7.140625" style="1" customWidth="1"/>
    <col min="4876" max="5120" width="9.140625" style="1"/>
    <col min="5121" max="5121" width="7.140625" style="1" customWidth="1"/>
    <col min="5122" max="5122" width="40.140625" style="1" customWidth="1"/>
    <col min="5123" max="5123" width="8.7109375" style="1" customWidth="1"/>
    <col min="5124" max="5124" width="10.28515625" style="1" customWidth="1"/>
    <col min="5125" max="5125" width="10" style="1" customWidth="1"/>
    <col min="5126" max="5126" width="14.28515625" style="1" customWidth="1"/>
    <col min="5127" max="5127" width="11.42578125" style="1" customWidth="1"/>
    <col min="5128" max="5130" width="9.140625" style="1"/>
    <col min="5131" max="5131" width="7.140625" style="1" customWidth="1"/>
    <col min="5132" max="5376" width="9.140625" style="1"/>
    <col min="5377" max="5377" width="7.140625" style="1" customWidth="1"/>
    <col min="5378" max="5378" width="40.140625" style="1" customWidth="1"/>
    <col min="5379" max="5379" width="8.7109375" style="1" customWidth="1"/>
    <col min="5380" max="5380" width="10.28515625" style="1" customWidth="1"/>
    <col min="5381" max="5381" width="10" style="1" customWidth="1"/>
    <col min="5382" max="5382" width="14.28515625" style="1" customWidth="1"/>
    <col min="5383" max="5383" width="11.42578125" style="1" customWidth="1"/>
    <col min="5384" max="5386" width="9.140625" style="1"/>
    <col min="5387" max="5387" width="7.140625" style="1" customWidth="1"/>
    <col min="5388" max="5632" width="9.140625" style="1"/>
    <col min="5633" max="5633" width="7.140625" style="1" customWidth="1"/>
    <col min="5634" max="5634" width="40.140625" style="1" customWidth="1"/>
    <col min="5635" max="5635" width="8.7109375" style="1" customWidth="1"/>
    <col min="5636" max="5636" width="10.28515625" style="1" customWidth="1"/>
    <col min="5637" max="5637" width="10" style="1" customWidth="1"/>
    <col min="5638" max="5638" width="14.28515625" style="1" customWidth="1"/>
    <col min="5639" max="5639" width="11.42578125" style="1" customWidth="1"/>
    <col min="5640" max="5642" width="9.140625" style="1"/>
    <col min="5643" max="5643" width="7.140625" style="1" customWidth="1"/>
    <col min="5644" max="5888" width="9.140625" style="1"/>
    <col min="5889" max="5889" width="7.140625" style="1" customWidth="1"/>
    <col min="5890" max="5890" width="40.140625" style="1" customWidth="1"/>
    <col min="5891" max="5891" width="8.7109375" style="1" customWidth="1"/>
    <col min="5892" max="5892" width="10.28515625" style="1" customWidth="1"/>
    <col min="5893" max="5893" width="10" style="1" customWidth="1"/>
    <col min="5894" max="5894" width="14.28515625" style="1" customWidth="1"/>
    <col min="5895" max="5895" width="11.42578125" style="1" customWidth="1"/>
    <col min="5896" max="5898" width="9.140625" style="1"/>
    <col min="5899" max="5899" width="7.140625" style="1" customWidth="1"/>
    <col min="5900" max="6144" width="9.140625" style="1"/>
    <col min="6145" max="6145" width="7.140625" style="1" customWidth="1"/>
    <col min="6146" max="6146" width="40.140625" style="1" customWidth="1"/>
    <col min="6147" max="6147" width="8.7109375" style="1" customWidth="1"/>
    <col min="6148" max="6148" width="10.28515625" style="1" customWidth="1"/>
    <col min="6149" max="6149" width="10" style="1" customWidth="1"/>
    <col min="6150" max="6150" width="14.28515625" style="1" customWidth="1"/>
    <col min="6151" max="6151" width="11.42578125" style="1" customWidth="1"/>
    <col min="6152" max="6154" width="9.140625" style="1"/>
    <col min="6155" max="6155" width="7.140625" style="1" customWidth="1"/>
    <col min="6156" max="6400" width="9.140625" style="1"/>
    <col min="6401" max="6401" width="7.140625" style="1" customWidth="1"/>
    <col min="6402" max="6402" width="40.140625" style="1" customWidth="1"/>
    <col min="6403" max="6403" width="8.7109375" style="1" customWidth="1"/>
    <col min="6404" max="6404" width="10.28515625" style="1" customWidth="1"/>
    <col min="6405" max="6405" width="10" style="1" customWidth="1"/>
    <col min="6406" max="6406" width="14.28515625" style="1" customWidth="1"/>
    <col min="6407" max="6407" width="11.42578125" style="1" customWidth="1"/>
    <col min="6408" max="6410" width="9.140625" style="1"/>
    <col min="6411" max="6411" width="7.140625" style="1" customWidth="1"/>
    <col min="6412" max="6656" width="9.140625" style="1"/>
    <col min="6657" max="6657" width="7.140625" style="1" customWidth="1"/>
    <col min="6658" max="6658" width="40.140625" style="1" customWidth="1"/>
    <col min="6659" max="6659" width="8.7109375" style="1" customWidth="1"/>
    <col min="6660" max="6660" width="10.28515625" style="1" customWidth="1"/>
    <col min="6661" max="6661" width="10" style="1" customWidth="1"/>
    <col min="6662" max="6662" width="14.28515625" style="1" customWidth="1"/>
    <col min="6663" max="6663" width="11.42578125" style="1" customWidth="1"/>
    <col min="6664" max="6666" width="9.140625" style="1"/>
    <col min="6667" max="6667" width="7.140625" style="1" customWidth="1"/>
    <col min="6668" max="6912" width="9.140625" style="1"/>
    <col min="6913" max="6913" width="7.140625" style="1" customWidth="1"/>
    <col min="6914" max="6914" width="40.140625" style="1" customWidth="1"/>
    <col min="6915" max="6915" width="8.7109375" style="1" customWidth="1"/>
    <col min="6916" max="6916" width="10.28515625" style="1" customWidth="1"/>
    <col min="6917" max="6917" width="10" style="1" customWidth="1"/>
    <col min="6918" max="6918" width="14.28515625" style="1" customWidth="1"/>
    <col min="6919" max="6919" width="11.42578125" style="1" customWidth="1"/>
    <col min="6920" max="6922" width="9.140625" style="1"/>
    <col min="6923" max="6923" width="7.140625" style="1" customWidth="1"/>
    <col min="6924" max="7168" width="9.140625" style="1"/>
    <col min="7169" max="7169" width="7.140625" style="1" customWidth="1"/>
    <col min="7170" max="7170" width="40.140625" style="1" customWidth="1"/>
    <col min="7171" max="7171" width="8.7109375" style="1" customWidth="1"/>
    <col min="7172" max="7172" width="10.28515625" style="1" customWidth="1"/>
    <col min="7173" max="7173" width="10" style="1" customWidth="1"/>
    <col min="7174" max="7174" width="14.28515625" style="1" customWidth="1"/>
    <col min="7175" max="7175" width="11.42578125" style="1" customWidth="1"/>
    <col min="7176" max="7178" width="9.140625" style="1"/>
    <col min="7179" max="7179" width="7.140625" style="1" customWidth="1"/>
    <col min="7180" max="7424" width="9.140625" style="1"/>
    <col min="7425" max="7425" width="7.140625" style="1" customWidth="1"/>
    <col min="7426" max="7426" width="40.140625" style="1" customWidth="1"/>
    <col min="7427" max="7427" width="8.7109375" style="1" customWidth="1"/>
    <col min="7428" max="7428" width="10.28515625" style="1" customWidth="1"/>
    <col min="7429" max="7429" width="10" style="1" customWidth="1"/>
    <col min="7430" max="7430" width="14.28515625" style="1" customWidth="1"/>
    <col min="7431" max="7431" width="11.42578125" style="1" customWidth="1"/>
    <col min="7432" max="7434" width="9.140625" style="1"/>
    <col min="7435" max="7435" width="7.140625" style="1" customWidth="1"/>
    <col min="7436" max="7680" width="9.140625" style="1"/>
    <col min="7681" max="7681" width="7.140625" style="1" customWidth="1"/>
    <col min="7682" max="7682" width="40.140625" style="1" customWidth="1"/>
    <col min="7683" max="7683" width="8.7109375" style="1" customWidth="1"/>
    <col min="7684" max="7684" width="10.28515625" style="1" customWidth="1"/>
    <col min="7685" max="7685" width="10" style="1" customWidth="1"/>
    <col min="7686" max="7686" width="14.28515625" style="1" customWidth="1"/>
    <col min="7687" max="7687" width="11.42578125" style="1" customWidth="1"/>
    <col min="7688" max="7690" width="9.140625" style="1"/>
    <col min="7691" max="7691" width="7.140625" style="1" customWidth="1"/>
    <col min="7692" max="7936" width="9.140625" style="1"/>
    <col min="7937" max="7937" width="7.140625" style="1" customWidth="1"/>
    <col min="7938" max="7938" width="40.140625" style="1" customWidth="1"/>
    <col min="7939" max="7939" width="8.7109375" style="1" customWidth="1"/>
    <col min="7940" max="7940" width="10.28515625" style="1" customWidth="1"/>
    <col min="7941" max="7941" width="10" style="1" customWidth="1"/>
    <col min="7942" max="7942" width="14.28515625" style="1" customWidth="1"/>
    <col min="7943" max="7943" width="11.42578125" style="1" customWidth="1"/>
    <col min="7944" max="7946" width="9.140625" style="1"/>
    <col min="7947" max="7947" width="7.140625" style="1" customWidth="1"/>
    <col min="7948" max="8192" width="9.140625" style="1"/>
    <col min="8193" max="8193" width="7.140625" style="1" customWidth="1"/>
    <col min="8194" max="8194" width="40.140625" style="1" customWidth="1"/>
    <col min="8195" max="8195" width="8.7109375" style="1" customWidth="1"/>
    <col min="8196" max="8196" width="10.28515625" style="1" customWidth="1"/>
    <col min="8197" max="8197" width="10" style="1" customWidth="1"/>
    <col min="8198" max="8198" width="14.28515625" style="1" customWidth="1"/>
    <col min="8199" max="8199" width="11.42578125" style="1" customWidth="1"/>
    <col min="8200" max="8202" width="9.140625" style="1"/>
    <col min="8203" max="8203" width="7.140625" style="1" customWidth="1"/>
    <col min="8204" max="8448" width="9.140625" style="1"/>
    <col min="8449" max="8449" width="7.140625" style="1" customWidth="1"/>
    <col min="8450" max="8450" width="40.140625" style="1" customWidth="1"/>
    <col min="8451" max="8451" width="8.7109375" style="1" customWidth="1"/>
    <col min="8452" max="8452" width="10.28515625" style="1" customWidth="1"/>
    <col min="8453" max="8453" width="10" style="1" customWidth="1"/>
    <col min="8454" max="8454" width="14.28515625" style="1" customWidth="1"/>
    <col min="8455" max="8455" width="11.42578125" style="1" customWidth="1"/>
    <col min="8456" max="8458" width="9.140625" style="1"/>
    <col min="8459" max="8459" width="7.140625" style="1" customWidth="1"/>
    <col min="8460" max="8704" width="9.140625" style="1"/>
    <col min="8705" max="8705" width="7.140625" style="1" customWidth="1"/>
    <col min="8706" max="8706" width="40.140625" style="1" customWidth="1"/>
    <col min="8707" max="8707" width="8.7109375" style="1" customWidth="1"/>
    <col min="8708" max="8708" width="10.28515625" style="1" customWidth="1"/>
    <col min="8709" max="8709" width="10" style="1" customWidth="1"/>
    <col min="8710" max="8710" width="14.28515625" style="1" customWidth="1"/>
    <col min="8711" max="8711" width="11.42578125" style="1" customWidth="1"/>
    <col min="8712" max="8714" width="9.140625" style="1"/>
    <col min="8715" max="8715" width="7.140625" style="1" customWidth="1"/>
    <col min="8716" max="8960" width="9.140625" style="1"/>
    <col min="8961" max="8961" width="7.140625" style="1" customWidth="1"/>
    <col min="8962" max="8962" width="40.140625" style="1" customWidth="1"/>
    <col min="8963" max="8963" width="8.7109375" style="1" customWidth="1"/>
    <col min="8964" max="8964" width="10.28515625" style="1" customWidth="1"/>
    <col min="8965" max="8965" width="10" style="1" customWidth="1"/>
    <col min="8966" max="8966" width="14.28515625" style="1" customWidth="1"/>
    <col min="8967" max="8967" width="11.42578125" style="1" customWidth="1"/>
    <col min="8968" max="8970" width="9.140625" style="1"/>
    <col min="8971" max="8971" width="7.140625" style="1" customWidth="1"/>
    <col min="8972" max="9216" width="9.140625" style="1"/>
    <col min="9217" max="9217" width="7.140625" style="1" customWidth="1"/>
    <col min="9218" max="9218" width="40.140625" style="1" customWidth="1"/>
    <col min="9219" max="9219" width="8.7109375" style="1" customWidth="1"/>
    <col min="9220" max="9220" width="10.28515625" style="1" customWidth="1"/>
    <col min="9221" max="9221" width="10" style="1" customWidth="1"/>
    <col min="9222" max="9222" width="14.28515625" style="1" customWidth="1"/>
    <col min="9223" max="9223" width="11.42578125" style="1" customWidth="1"/>
    <col min="9224" max="9226" width="9.140625" style="1"/>
    <col min="9227" max="9227" width="7.140625" style="1" customWidth="1"/>
    <col min="9228" max="9472" width="9.140625" style="1"/>
    <col min="9473" max="9473" width="7.140625" style="1" customWidth="1"/>
    <col min="9474" max="9474" width="40.140625" style="1" customWidth="1"/>
    <col min="9475" max="9475" width="8.7109375" style="1" customWidth="1"/>
    <col min="9476" max="9476" width="10.28515625" style="1" customWidth="1"/>
    <col min="9477" max="9477" width="10" style="1" customWidth="1"/>
    <col min="9478" max="9478" width="14.28515625" style="1" customWidth="1"/>
    <col min="9479" max="9479" width="11.42578125" style="1" customWidth="1"/>
    <col min="9480" max="9482" width="9.140625" style="1"/>
    <col min="9483" max="9483" width="7.140625" style="1" customWidth="1"/>
    <col min="9484" max="9728" width="9.140625" style="1"/>
    <col min="9729" max="9729" width="7.140625" style="1" customWidth="1"/>
    <col min="9730" max="9730" width="40.140625" style="1" customWidth="1"/>
    <col min="9731" max="9731" width="8.7109375" style="1" customWidth="1"/>
    <col min="9732" max="9732" width="10.28515625" style="1" customWidth="1"/>
    <col min="9733" max="9733" width="10" style="1" customWidth="1"/>
    <col min="9734" max="9734" width="14.28515625" style="1" customWidth="1"/>
    <col min="9735" max="9735" width="11.42578125" style="1" customWidth="1"/>
    <col min="9736" max="9738" width="9.140625" style="1"/>
    <col min="9739" max="9739" width="7.140625" style="1" customWidth="1"/>
    <col min="9740" max="9984" width="9.140625" style="1"/>
    <col min="9985" max="9985" width="7.140625" style="1" customWidth="1"/>
    <col min="9986" max="9986" width="40.140625" style="1" customWidth="1"/>
    <col min="9987" max="9987" width="8.7109375" style="1" customWidth="1"/>
    <col min="9988" max="9988" width="10.28515625" style="1" customWidth="1"/>
    <col min="9989" max="9989" width="10" style="1" customWidth="1"/>
    <col min="9990" max="9990" width="14.28515625" style="1" customWidth="1"/>
    <col min="9991" max="9991" width="11.42578125" style="1" customWidth="1"/>
    <col min="9992" max="9994" width="9.140625" style="1"/>
    <col min="9995" max="9995" width="7.140625" style="1" customWidth="1"/>
    <col min="9996" max="10240" width="9.140625" style="1"/>
    <col min="10241" max="10241" width="7.140625" style="1" customWidth="1"/>
    <col min="10242" max="10242" width="40.140625" style="1" customWidth="1"/>
    <col min="10243" max="10243" width="8.7109375" style="1" customWidth="1"/>
    <col min="10244" max="10244" width="10.28515625" style="1" customWidth="1"/>
    <col min="10245" max="10245" width="10" style="1" customWidth="1"/>
    <col min="10246" max="10246" width="14.28515625" style="1" customWidth="1"/>
    <col min="10247" max="10247" width="11.42578125" style="1" customWidth="1"/>
    <col min="10248" max="10250" width="9.140625" style="1"/>
    <col min="10251" max="10251" width="7.140625" style="1" customWidth="1"/>
    <col min="10252" max="10496" width="9.140625" style="1"/>
    <col min="10497" max="10497" width="7.140625" style="1" customWidth="1"/>
    <col min="10498" max="10498" width="40.140625" style="1" customWidth="1"/>
    <col min="10499" max="10499" width="8.7109375" style="1" customWidth="1"/>
    <col min="10500" max="10500" width="10.28515625" style="1" customWidth="1"/>
    <col min="10501" max="10501" width="10" style="1" customWidth="1"/>
    <col min="10502" max="10502" width="14.28515625" style="1" customWidth="1"/>
    <col min="10503" max="10503" width="11.42578125" style="1" customWidth="1"/>
    <col min="10504" max="10506" width="9.140625" style="1"/>
    <col min="10507" max="10507" width="7.140625" style="1" customWidth="1"/>
    <col min="10508" max="10752" width="9.140625" style="1"/>
    <col min="10753" max="10753" width="7.140625" style="1" customWidth="1"/>
    <col min="10754" max="10754" width="40.140625" style="1" customWidth="1"/>
    <col min="10755" max="10755" width="8.7109375" style="1" customWidth="1"/>
    <col min="10756" max="10756" width="10.28515625" style="1" customWidth="1"/>
    <col min="10757" max="10757" width="10" style="1" customWidth="1"/>
    <col min="10758" max="10758" width="14.28515625" style="1" customWidth="1"/>
    <col min="10759" max="10759" width="11.42578125" style="1" customWidth="1"/>
    <col min="10760" max="10762" width="9.140625" style="1"/>
    <col min="10763" max="10763" width="7.140625" style="1" customWidth="1"/>
    <col min="10764" max="11008" width="9.140625" style="1"/>
    <col min="11009" max="11009" width="7.140625" style="1" customWidth="1"/>
    <col min="11010" max="11010" width="40.140625" style="1" customWidth="1"/>
    <col min="11011" max="11011" width="8.7109375" style="1" customWidth="1"/>
    <col min="11012" max="11012" width="10.28515625" style="1" customWidth="1"/>
    <col min="11013" max="11013" width="10" style="1" customWidth="1"/>
    <col min="11014" max="11014" width="14.28515625" style="1" customWidth="1"/>
    <col min="11015" max="11015" width="11.42578125" style="1" customWidth="1"/>
    <col min="11016" max="11018" width="9.140625" style="1"/>
    <col min="11019" max="11019" width="7.140625" style="1" customWidth="1"/>
    <col min="11020" max="11264" width="9.140625" style="1"/>
    <col min="11265" max="11265" width="7.140625" style="1" customWidth="1"/>
    <col min="11266" max="11266" width="40.140625" style="1" customWidth="1"/>
    <col min="11267" max="11267" width="8.7109375" style="1" customWidth="1"/>
    <col min="11268" max="11268" width="10.28515625" style="1" customWidth="1"/>
    <col min="11269" max="11269" width="10" style="1" customWidth="1"/>
    <col min="11270" max="11270" width="14.28515625" style="1" customWidth="1"/>
    <col min="11271" max="11271" width="11.42578125" style="1" customWidth="1"/>
    <col min="11272" max="11274" width="9.140625" style="1"/>
    <col min="11275" max="11275" width="7.140625" style="1" customWidth="1"/>
    <col min="11276" max="11520" width="9.140625" style="1"/>
    <col min="11521" max="11521" width="7.140625" style="1" customWidth="1"/>
    <col min="11522" max="11522" width="40.140625" style="1" customWidth="1"/>
    <col min="11523" max="11523" width="8.7109375" style="1" customWidth="1"/>
    <col min="11524" max="11524" width="10.28515625" style="1" customWidth="1"/>
    <col min="11525" max="11525" width="10" style="1" customWidth="1"/>
    <col min="11526" max="11526" width="14.28515625" style="1" customWidth="1"/>
    <col min="11527" max="11527" width="11.42578125" style="1" customWidth="1"/>
    <col min="11528" max="11530" width="9.140625" style="1"/>
    <col min="11531" max="11531" width="7.140625" style="1" customWidth="1"/>
    <col min="11532" max="11776" width="9.140625" style="1"/>
    <col min="11777" max="11777" width="7.140625" style="1" customWidth="1"/>
    <col min="11778" max="11778" width="40.140625" style="1" customWidth="1"/>
    <col min="11779" max="11779" width="8.7109375" style="1" customWidth="1"/>
    <col min="11780" max="11780" width="10.28515625" style="1" customWidth="1"/>
    <col min="11781" max="11781" width="10" style="1" customWidth="1"/>
    <col min="11782" max="11782" width="14.28515625" style="1" customWidth="1"/>
    <col min="11783" max="11783" width="11.42578125" style="1" customWidth="1"/>
    <col min="11784" max="11786" width="9.140625" style="1"/>
    <col min="11787" max="11787" width="7.140625" style="1" customWidth="1"/>
    <col min="11788" max="12032" width="9.140625" style="1"/>
    <col min="12033" max="12033" width="7.140625" style="1" customWidth="1"/>
    <col min="12034" max="12034" width="40.140625" style="1" customWidth="1"/>
    <col min="12035" max="12035" width="8.7109375" style="1" customWidth="1"/>
    <col min="12036" max="12036" width="10.28515625" style="1" customWidth="1"/>
    <col min="12037" max="12037" width="10" style="1" customWidth="1"/>
    <col min="12038" max="12038" width="14.28515625" style="1" customWidth="1"/>
    <col min="12039" max="12039" width="11.42578125" style="1" customWidth="1"/>
    <col min="12040" max="12042" width="9.140625" style="1"/>
    <col min="12043" max="12043" width="7.140625" style="1" customWidth="1"/>
    <col min="12044" max="12288" width="9.140625" style="1"/>
    <col min="12289" max="12289" width="7.140625" style="1" customWidth="1"/>
    <col min="12290" max="12290" width="40.140625" style="1" customWidth="1"/>
    <col min="12291" max="12291" width="8.7109375" style="1" customWidth="1"/>
    <col min="12292" max="12292" width="10.28515625" style="1" customWidth="1"/>
    <col min="12293" max="12293" width="10" style="1" customWidth="1"/>
    <col min="12294" max="12294" width="14.28515625" style="1" customWidth="1"/>
    <col min="12295" max="12295" width="11.42578125" style="1" customWidth="1"/>
    <col min="12296" max="12298" width="9.140625" style="1"/>
    <col min="12299" max="12299" width="7.140625" style="1" customWidth="1"/>
    <col min="12300" max="12544" width="9.140625" style="1"/>
    <col min="12545" max="12545" width="7.140625" style="1" customWidth="1"/>
    <col min="12546" max="12546" width="40.140625" style="1" customWidth="1"/>
    <col min="12547" max="12547" width="8.7109375" style="1" customWidth="1"/>
    <col min="12548" max="12548" width="10.28515625" style="1" customWidth="1"/>
    <col min="12549" max="12549" width="10" style="1" customWidth="1"/>
    <col min="12550" max="12550" width="14.28515625" style="1" customWidth="1"/>
    <col min="12551" max="12551" width="11.42578125" style="1" customWidth="1"/>
    <col min="12552" max="12554" width="9.140625" style="1"/>
    <col min="12555" max="12555" width="7.140625" style="1" customWidth="1"/>
    <col min="12556" max="12800" width="9.140625" style="1"/>
    <col min="12801" max="12801" width="7.140625" style="1" customWidth="1"/>
    <col min="12802" max="12802" width="40.140625" style="1" customWidth="1"/>
    <col min="12803" max="12803" width="8.7109375" style="1" customWidth="1"/>
    <col min="12804" max="12804" width="10.28515625" style="1" customWidth="1"/>
    <col min="12805" max="12805" width="10" style="1" customWidth="1"/>
    <col min="12806" max="12806" width="14.28515625" style="1" customWidth="1"/>
    <col min="12807" max="12807" width="11.42578125" style="1" customWidth="1"/>
    <col min="12808" max="12810" width="9.140625" style="1"/>
    <col min="12811" max="12811" width="7.140625" style="1" customWidth="1"/>
    <col min="12812" max="13056" width="9.140625" style="1"/>
    <col min="13057" max="13057" width="7.140625" style="1" customWidth="1"/>
    <col min="13058" max="13058" width="40.140625" style="1" customWidth="1"/>
    <col min="13059" max="13059" width="8.7109375" style="1" customWidth="1"/>
    <col min="13060" max="13060" width="10.28515625" style="1" customWidth="1"/>
    <col min="13061" max="13061" width="10" style="1" customWidth="1"/>
    <col min="13062" max="13062" width="14.28515625" style="1" customWidth="1"/>
    <col min="13063" max="13063" width="11.42578125" style="1" customWidth="1"/>
    <col min="13064" max="13066" width="9.140625" style="1"/>
    <col min="13067" max="13067" width="7.140625" style="1" customWidth="1"/>
    <col min="13068" max="13312" width="9.140625" style="1"/>
    <col min="13313" max="13313" width="7.140625" style="1" customWidth="1"/>
    <col min="13314" max="13314" width="40.140625" style="1" customWidth="1"/>
    <col min="13315" max="13315" width="8.7109375" style="1" customWidth="1"/>
    <col min="13316" max="13316" width="10.28515625" style="1" customWidth="1"/>
    <col min="13317" max="13317" width="10" style="1" customWidth="1"/>
    <col min="13318" max="13318" width="14.28515625" style="1" customWidth="1"/>
    <col min="13319" max="13319" width="11.42578125" style="1" customWidth="1"/>
    <col min="13320" max="13322" width="9.140625" style="1"/>
    <col min="13323" max="13323" width="7.140625" style="1" customWidth="1"/>
    <col min="13324" max="13568" width="9.140625" style="1"/>
    <col min="13569" max="13569" width="7.140625" style="1" customWidth="1"/>
    <col min="13570" max="13570" width="40.140625" style="1" customWidth="1"/>
    <col min="13571" max="13571" width="8.7109375" style="1" customWidth="1"/>
    <col min="13572" max="13572" width="10.28515625" style="1" customWidth="1"/>
    <col min="13573" max="13573" width="10" style="1" customWidth="1"/>
    <col min="13574" max="13574" width="14.28515625" style="1" customWidth="1"/>
    <col min="13575" max="13575" width="11.42578125" style="1" customWidth="1"/>
    <col min="13576" max="13578" width="9.140625" style="1"/>
    <col min="13579" max="13579" width="7.140625" style="1" customWidth="1"/>
    <col min="13580" max="13824" width="9.140625" style="1"/>
    <col min="13825" max="13825" width="7.140625" style="1" customWidth="1"/>
    <col min="13826" max="13826" width="40.140625" style="1" customWidth="1"/>
    <col min="13827" max="13827" width="8.7109375" style="1" customWidth="1"/>
    <col min="13828" max="13828" width="10.28515625" style="1" customWidth="1"/>
    <col min="13829" max="13829" width="10" style="1" customWidth="1"/>
    <col min="13830" max="13830" width="14.28515625" style="1" customWidth="1"/>
    <col min="13831" max="13831" width="11.42578125" style="1" customWidth="1"/>
    <col min="13832" max="13834" width="9.140625" style="1"/>
    <col min="13835" max="13835" width="7.140625" style="1" customWidth="1"/>
    <col min="13836" max="14080" width="9.140625" style="1"/>
    <col min="14081" max="14081" width="7.140625" style="1" customWidth="1"/>
    <col min="14082" max="14082" width="40.140625" style="1" customWidth="1"/>
    <col min="14083" max="14083" width="8.7109375" style="1" customWidth="1"/>
    <col min="14084" max="14084" width="10.28515625" style="1" customWidth="1"/>
    <col min="14085" max="14085" width="10" style="1" customWidth="1"/>
    <col min="14086" max="14086" width="14.28515625" style="1" customWidth="1"/>
    <col min="14087" max="14087" width="11.42578125" style="1" customWidth="1"/>
    <col min="14088" max="14090" width="9.140625" style="1"/>
    <col min="14091" max="14091" width="7.140625" style="1" customWidth="1"/>
    <col min="14092" max="14336" width="9.140625" style="1"/>
    <col min="14337" max="14337" width="7.140625" style="1" customWidth="1"/>
    <col min="14338" max="14338" width="40.140625" style="1" customWidth="1"/>
    <col min="14339" max="14339" width="8.7109375" style="1" customWidth="1"/>
    <col min="14340" max="14340" width="10.28515625" style="1" customWidth="1"/>
    <col min="14341" max="14341" width="10" style="1" customWidth="1"/>
    <col min="14342" max="14342" width="14.28515625" style="1" customWidth="1"/>
    <col min="14343" max="14343" width="11.42578125" style="1" customWidth="1"/>
    <col min="14344" max="14346" width="9.140625" style="1"/>
    <col min="14347" max="14347" width="7.140625" style="1" customWidth="1"/>
    <col min="14348" max="14592" width="9.140625" style="1"/>
    <col min="14593" max="14593" width="7.140625" style="1" customWidth="1"/>
    <col min="14594" max="14594" width="40.140625" style="1" customWidth="1"/>
    <col min="14595" max="14595" width="8.7109375" style="1" customWidth="1"/>
    <col min="14596" max="14596" width="10.28515625" style="1" customWidth="1"/>
    <col min="14597" max="14597" width="10" style="1" customWidth="1"/>
    <col min="14598" max="14598" width="14.28515625" style="1" customWidth="1"/>
    <col min="14599" max="14599" width="11.42578125" style="1" customWidth="1"/>
    <col min="14600" max="14602" width="9.140625" style="1"/>
    <col min="14603" max="14603" width="7.140625" style="1" customWidth="1"/>
    <col min="14604" max="14848" width="9.140625" style="1"/>
    <col min="14849" max="14849" width="7.140625" style="1" customWidth="1"/>
    <col min="14850" max="14850" width="40.140625" style="1" customWidth="1"/>
    <col min="14851" max="14851" width="8.7109375" style="1" customWidth="1"/>
    <col min="14852" max="14852" width="10.28515625" style="1" customWidth="1"/>
    <col min="14853" max="14853" width="10" style="1" customWidth="1"/>
    <col min="14854" max="14854" width="14.28515625" style="1" customWidth="1"/>
    <col min="14855" max="14855" width="11.42578125" style="1" customWidth="1"/>
    <col min="14856" max="14858" width="9.140625" style="1"/>
    <col min="14859" max="14859" width="7.140625" style="1" customWidth="1"/>
    <col min="14860" max="15104" width="9.140625" style="1"/>
    <col min="15105" max="15105" width="7.140625" style="1" customWidth="1"/>
    <col min="15106" max="15106" width="40.140625" style="1" customWidth="1"/>
    <col min="15107" max="15107" width="8.7109375" style="1" customWidth="1"/>
    <col min="15108" max="15108" width="10.28515625" style="1" customWidth="1"/>
    <col min="15109" max="15109" width="10" style="1" customWidth="1"/>
    <col min="15110" max="15110" width="14.28515625" style="1" customWidth="1"/>
    <col min="15111" max="15111" width="11.42578125" style="1" customWidth="1"/>
    <col min="15112" max="15114" width="9.140625" style="1"/>
    <col min="15115" max="15115" width="7.140625" style="1" customWidth="1"/>
    <col min="15116" max="15360" width="9.140625" style="1"/>
    <col min="15361" max="15361" width="7.140625" style="1" customWidth="1"/>
    <col min="15362" max="15362" width="40.140625" style="1" customWidth="1"/>
    <col min="15363" max="15363" width="8.7109375" style="1" customWidth="1"/>
    <col min="15364" max="15364" width="10.28515625" style="1" customWidth="1"/>
    <col min="15365" max="15365" width="10" style="1" customWidth="1"/>
    <col min="15366" max="15366" width="14.28515625" style="1" customWidth="1"/>
    <col min="15367" max="15367" width="11.42578125" style="1" customWidth="1"/>
    <col min="15368" max="15370" width="9.140625" style="1"/>
    <col min="15371" max="15371" width="7.140625" style="1" customWidth="1"/>
    <col min="15372" max="15616" width="9.140625" style="1"/>
    <col min="15617" max="15617" width="7.140625" style="1" customWidth="1"/>
    <col min="15618" max="15618" width="40.140625" style="1" customWidth="1"/>
    <col min="15619" max="15619" width="8.7109375" style="1" customWidth="1"/>
    <col min="15620" max="15620" width="10.28515625" style="1" customWidth="1"/>
    <col min="15621" max="15621" width="10" style="1" customWidth="1"/>
    <col min="15622" max="15622" width="14.28515625" style="1" customWidth="1"/>
    <col min="15623" max="15623" width="11.42578125" style="1" customWidth="1"/>
    <col min="15624" max="15626" width="9.140625" style="1"/>
    <col min="15627" max="15627" width="7.140625" style="1" customWidth="1"/>
    <col min="15628" max="15872" width="9.140625" style="1"/>
    <col min="15873" max="15873" width="7.140625" style="1" customWidth="1"/>
    <col min="15874" max="15874" width="40.140625" style="1" customWidth="1"/>
    <col min="15875" max="15875" width="8.7109375" style="1" customWidth="1"/>
    <col min="15876" max="15876" width="10.28515625" style="1" customWidth="1"/>
    <col min="15877" max="15877" width="10" style="1" customWidth="1"/>
    <col min="15878" max="15878" width="14.28515625" style="1" customWidth="1"/>
    <col min="15879" max="15879" width="11.42578125" style="1" customWidth="1"/>
    <col min="15880" max="15882" width="9.140625" style="1"/>
    <col min="15883" max="15883" width="7.140625" style="1" customWidth="1"/>
    <col min="15884" max="16128" width="9.140625" style="1"/>
    <col min="16129" max="16129" width="7.140625" style="1" customWidth="1"/>
    <col min="16130" max="16130" width="40.140625" style="1" customWidth="1"/>
    <col min="16131" max="16131" width="8.7109375" style="1" customWidth="1"/>
    <col min="16132" max="16132" width="10.28515625" style="1" customWidth="1"/>
    <col min="16133" max="16133" width="10" style="1" customWidth="1"/>
    <col min="16134" max="16134" width="14.28515625" style="1" customWidth="1"/>
    <col min="16135" max="16135" width="11.42578125" style="1" customWidth="1"/>
    <col min="16136" max="16138" width="9.140625" style="1"/>
    <col min="16139" max="16139" width="7.140625" style="1" customWidth="1"/>
    <col min="16140" max="16384" width="9.140625" style="1"/>
  </cols>
  <sheetData>
    <row r="1" spans="1:6">
      <c r="A1" s="79" t="s">
        <v>144</v>
      </c>
      <c r="B1" s="128" t="s">
        <v>145</v>
      </c>
    </row>
    <row r="2" spans="1:6">
      <c r="A2" s="79"/>
      <c r="B2" s="128"/>
    </row>
    <row r="3" spans="1:6" s="111" customFormat="1" ht="15">
      <c r="A3" s="129" t="s">
        <v>146</v>
      </c>
      <c r="B3" s="130"/>
      <c r="C3" s="131"/>
      <c r="D3" s="132"/>
      <c r="E3" s="279"/>
      <c r="F3" s="133"/>
    </row>
    <row r="4" spans="1:6" s="134" customFormat="1" ht="42" customHeight="1">
      <c r="A4" s="1202" t="s">
        <v>147</v>
      </c>
      <c r="B4" s="1203"/>
      <c r="C4" s="1203"/>
      <c r="D4" s="1203"/>
      <c r="E4" s="1203"/>
      <c r="F4" s="1204"/>
    </row>
    <row r="5" spans="1:6" s="134" customFormat="1" ht="41.25" customHeight="1">
      <c r="A5" s="1205" t="s">
        <v>148</v>
      </c>
      <c r="B5" s="1197"/>
      <c r="C5" s="1197"/>
      <c r="D5" s="1197"/>
      <c r="E5" s="1197"/>
      <c r="F5" s="1198"/>
    </row>
    <row r="6" spans="1:6" s="134" customFormat="1" ht="28.5" customHeight="1">
      <c r="A6" s="1205" t="s">
        <v>149</v>
      </c>
      <c r="B6" s="1197"/>
      <c r="C6" s="1197"/>
      <c r="D6" s="1197"/>
      <c r="E6" s="1197"/>
      <c r="F6" s="1198"/>
    </row>
    <row r="7" spans="1:6" s="134" customFormat="1" ht="28.5" customHeight="1">
      <c r="A7" s="1196" t="s">
        <v>150</v>
      </c>
      <c r="B7" s="1197"/>
      <c r="C7" s="1197"/>
      <c r="D7" s="1197"/>
      <c r="E7" s="1197"/>
      <c r="F7" s="1198"/>
    </row>
    <row r="8" spans="1:6" s="134" customFormat="1" ht="28.5" customHeight="1">
      <c r="A8" s="1196" t="s">
        <v>151</v>
      </c>
      <c r="B8" s="1197"/>
      <c r="C8" s="1197"/>
      <c r="D8" s="1197"/>
      <c r="E8" s="1197"/>
      <c r="F8" s="1198"/>
    </row>
    <row r="9" spans="1:6" s="134" customFormat="1" ht="27" customHeight="1">
      <c r="A9" s="1196" t="s">
        <v>152</v>
      </c>
      <c r="B9" s="1197"/>
      <c r="C9" s="1197"/>
      <c r="D9" s="1197"/>
      <c r="E9" s="1197"/>
      <c r="F9" s="1198"/>
    </row>
    <row r="10" spans="1:6" s="134" customFormat="1" ht="29.25" customHeight="1">
      <c r="A10" s="1196" t="s">
        <v>153</v>
      </c>
      <c r="B10" s="1197"/>
      <c r="C10" s="1197"/>
      <c r="D10" s="1197"/>
      <c r="E10" s="1197"/>
      <c r="F10" s="1198"/>
    </row>
    <row r="11" spans="1:6" s="134" customFormat="1" ht="44.25" customHeight="1">
      <c r="A11" s="1199" t="s">
        <v>154</v>
      </c>
      <c r="B11" s="1200"/>
      <c r="C11" s="1200"/>
      <c r="D11" s="1200"/>
      <c r="E11" s="1200"/>
      <c r="F11" s="1201"/>
    </row>
    <row r="12" spans="1:6" ht="57.75" customHeight="1">
      <c r="A12" s="1199" t="s">
        <v>155</v>
      </c>
      <c r="B12" s="1200"/>
      <c r="C12" s="1200"/>
      <c r="D12" s="1200"/>
      <c r="E12" s="1200"/>
      <c r="F12" s="1201"/>
    </row>
    <row r="13" spans="1:6">
      <c r="A13" s="135"/>
      <c r="B13" s="136"/>
      <c r="C13" s="136"/>
      <c r="D13" s="136"/>
      <c r="E13" s="397"/>
      <c r="F13" s="397"/>
    </row>
    <row r="14" spans="1:6">
      <c r="A14" s="79"/>
      <c r="B14" s="128"/>
    </row>
    <row r="15" spans="1:6" s="27" customFormat="1" ht="17.25" thickBot="1">
      <c r="A15" s="80"/>
      <c r="B15" s="137" t="s">
        <v>74</v>
      </c>
      <c r="C15" s="82" t="s">
        <v>75</v>
      </c>
      <c r="D15" s="82" t="s">
        <v>76</v>
      </c>
      <c r="E15" s="117" t="s">
        <v>77</v>
      </c>
      <c r="F15" s="117" t="s">
        <v>78</v>
      </c>
    </row>
    <row r="16" spans="1:6" ht="17.25" thickTop="1"/>
    <row r="17" spans="1:8" s="975" customFormat="1" ht="63.75">
      <c r="A17" s="988" t="s">
        <v>156</v>
      </c>
      <c r="B17" s="982" t="s">
        <v>3349</v>
      </c>
      <c r="C17" s="983" t="s">
        <v>123</v>
      </c>
      <c r="D17" s="984">
        <v>239.23</v>
      </c>
      <c r="E17" s="976"/>
      <c r="F17" s="976">
        <f>E17*D17</f>
        <v>0</v>
      </c>
    </row>
    <row r="18" spans="1:8" s="975" customFormat="1">
      <c r="A18" s="989"/>
      <c r="B18" s="990" t="s">
        <v>3350</v>
      </c>
      <c r="C18" s="987"/>
      <c r="D18" s="987"/>
      <c r="E18" s="977"/>
      <c r="F18" s="977"/>
    </row>
    <row r="20" spans="1:8" ht="51">
      <c r="A20" s="119" t="s">
        <v>160</v>
      </c>
      <c r="B20" s="48" t="s">
        <v>157</v>
      </c>
      <c r="C20" s="86" t="s">
        <v>123</v>
      </c>
      <c r="D20" s="87">
        <v>496.71</v>
      </c>
      <c r="E20" s="139"/>
      <c r="F20" s="139">
        <f>E20*D20</f>
        <v>0</v>
      </c>
    </row>
    <row r="21" spans="1:8">
      <c r="A21" s="140" t="s">
        <v>158</v>
      </c>
      <c r="B21" s="141" t="s">
        <v>159</v>
      </c>
      <c r="C21" s="120"/>
      <c r="D21" s="120"/>
      <c r="E21" s="142"/>
      <c r="F21" s="142"/>
    </row>
    <row r="23" spans="1:8" s="120" customFormat="1" ht="54" customHeight="1">
      <c r="A23" s="119" t="s">
        <v>163</v>
      </c>
      <c r="B23" s="48" t="s">
        <v>161</v>
      </c>
      <c r="C23" s="86" t="s">
        <v>123</v>
      </c>
      <c r="D23" s="87">
        <v>45.09</v>
      </c>
      <c r="E23" s="139"/>
      <c r="F23" s="139">
        <f>E23*D23</f>
        <v>0</v>
      </c>
      <c r="G23" s="109"/>
    </row>
    <row r="24" spans="1:8" s="120" customFormat="1" ht="12.75">
      <c r="A24" s="140" t="s">
        <v>158</v>
      </c>
      <c r="B24" s="141" t="s">
        <v>162</v>
      </c>
      <c r="E24" s="142"/>
      <c r="F24" s="142"/>
      <c r="G24" s="143"/>
      <c r="H24" s="144"/>
    </row>
    <row r="25" spans="1:8" ht="19.5" customHeight="1"/>
    <row r="26" spans="1:8" s="120" customFormat="1" ht="51">
      <c r="A26" s="119" t="s">
        <v>166</v>
      </c>
      <c r="B26" s="48" t="s">
        <v>164</v>
      </c>
      <c r="C26" s="86" t="s">
        <v>123</v>
      </c>
      <c r="D26" s="87">
        <v>182.03</v>
      </c>
      <c r="E26" s="139"/>
      <c r="F26" s="139">
        <f>E26*D26</f>
        <v>0</v>
      </c>
      <c r="G26" s="109"/>
    </row>
    <row r="27" spans="1:8" s="120" customFormat="1" ht="15.75" customHeight="1">
      <c r="A27" s="140" t="s">
        <v>158</v>
      </c>
      <c r="B27" s="48" t="s">
        <v>165</v>
      </c>
      <c r="E27" s="142"/>
      <c r="F27" s="142"/>
      <c r="G27" s="143"/>
      <c r="H27" s="144"/>
    </row>
    <row r="28" spans="1:8" ht="19.5" customHeight="1"/>
    <row r="29" spans="1:8" ht="51">
      <c r="A29" s="119" t="s">
        <v>168</v>
      </c>
      <c r="B29" s="48" t="s">
        <v>164</v>
      </c>
      <c r="C29" s="86" t="s">
        <v>123</v>
      </c>
      <c r="D29" s="87">
        <v>77.11</v>
      </c>
      <c r="E29" s="139"/>
      <c r="F29" s="139">
        <f>E29*D29</f>
        <v>0</v>
      </c>
    </row>
    <row r="30" spans="1:8" ht="19.5" customHeight="1">
      <c r="A30" s="140" t="s">
        <v>158</v>
      </c>
      <c r="B30" s="48" t="s">
        <v>167</v>
      </c>
      <c r="C30" s="120"/>
      <c r="D30" s="120"/>
      <c r="E30" s="142"/>
      <c r="F30" s="142"/>
    </row>
    <row r="31" spans="1:8" ht="19.5" customHeight="1"/>
    <row r="32" spans="1:8" ht="76.5">
      <c r="A32" s="119" t="s">
        <v>171</v>
      </c>
      <c r="B32" s="48" t="s">
        <v>169</v>
      </c>
      <c r="C32" s="86" t="s">
        <v>123</v>
      </c>
      <c r="D32" s="87">
        <v>234.3</v>
      </c>
      <c r="E32" s="139"/>
      <c r="F32" s="139">
        <f>E32*D32</f>
        <v>0</v>
      </c>
    </row>
    <row r="33" spans="1:7" s="975" customFormat="1" ht="25.5">
      <c r="A33" s="988" t="s">
        <v>3351</v>
      </c>
      <c r="B33" s="982" t="s">
        <v>3352</v>
      </c>
      <c r="C33" s="983" t="s">
        <v>123</v>
      </c>
      <c r="D33" s="984">
        <v>234.3</v>
      </c>
      <c r="E33" s="991"/>
      <c r="F33" s="991">
        <f>E33*D33</f>
        <v>0</v>
      </c>
      <c r="G33" s="987"/>
    </row>
    <row r="34" spans="1:7" ht="19.5" customHeight="1">
      <c r="A34" s="140" t="s">
        <v>158</v>
      </c>
      <c r="B34" s="48" t="s">
        <v>170</v>
      </c>
      <c r="C34" s="120"/>
      <c r="D34" s="120"/>
      <c r="E34" s="142"/>
      <c r="F34" s="142"/>
    </row>
    <row r="35" spans="1:7" ht="19.5" customHeight="1"/>
    <row r="36" spans="1:7" ht="76.5">
      <c r="A36" s="119" t="s">
        <v>174</v>
      </c>
      <c r="B36" s="48" t="s">
        <v>172</v>
      </c>
      <c r="C36" s="86" t="s">
        <v>123</v>
      </c>
      <c r="D36" s="87">
        <v>17.03</v>
      </c>
      <c r="E36" s="139"/>
      <c r="F36" s="139">
        <f>E36*D36</f>
        <v>0</v>
      </c>
    </row>
    <row r="37" spans="1:7" s="975" customFormat="1" ht="25.5">
      <c r="A37" s="988" t="s">
        <v>3353</v>
      </c>
      <c r="B37" s="982" t="s">
        <v>3352</v>
      </c>
      <c r="C37" s="983" t="s">
        <v>123</v>
      </c>
      <c r="D37" s="984">
        <v>17.03</v>
      </c>
      <c r="E37" s="991"/>
      <c r="F37" s="991">
        <f>E37*D37</f>
        <v>0</v>
      </c>
      <c r="G37" s="987"/>
    </row>
    <row r="38" spans="1:7" ht="19.5" customHeight="1">
      <c r="A38" s="140" t="s">
        <v>158</v>
      </c>
      <c r="B38" s="48" t="s">
        <v>173</v>
      </c>
      <c r="C38" s="120"/>
      <c r="D38" s="120"/>
      <c r="E38" s="142"/>
      <c r="F38" s="142"/>
    </row>
    <row r="39" spans="1:7" ht="19.5" customHeight="1"/>
    <row r="40" spans="1:7" ht="51">
      <c r="A40" s="119" t="s">
        <v>176</v>
      </c>
      <c r="B40" s="48" t="s">
        <v>164</v>
      </c>
      <c r="C40" s="86" t="s">
        <v>123</v>
      </c>
      <c r="D40" s="87">
        <v>4.6500000000000004</v>
      </c>
      <c r="E40" s="139"/>
      <c r="F40" s="139">
        <f>E40*D40</f>
        <v>0</v>
      </c>
    </row>
    <row r="41" spans="1:7" ht="19.5" customHeight="1">
      <c r="A41" s="140" t="s">
        <v>158</v>
      </c>
      <c r="B41" s="48" t="s">
        <v>175</v>
      </c>
      <c r="C41" s="120"/>
      <c r="D41" s="120"/>
      <c r="E41" s="142"/>
      <c r="F41" s="142"/>
    </row>
    <row r="42" spans="1:7" ht="19.5" customHeight="1"/>
    <row r="43" spans="1:7" ht="51">
      <c r="A43" s="119" t="s">
        <v>179</v>
      </c>
      <c r="B43" s="48" t="s">
        <v>177</v>
      </c>
      <c r="C43" s="86" t="s">
        <v>123</v>
      </c>
      <c r="D43" s="87">
        <v>5.51</v>
      </c>
      <c r="E43" s="139"/>
      <c r="F43" s="139">
        <f>E43*D43</f>
        <v>0</v>
      </c>
    </row>
    <row r="44" spans="1:7" ht="19.5" customHeight="1">
      <c r="A44" s="140" t="s">
        <v>158</v>
      </c>
      <c r="B44" s="48" t="s">
        <v>178</v>
      </c>
      <c r="C44" s="120"/>
      <c r="D44" s="120"/>
      <c r="E44" s="142"/>
      <c r="F44" s="142"/>
    </row>
    <row r="45" spans="1:7" ht="19.5" customHeight="1"/>
    <row r="46" spans="1:7" ht="51">
      <c r="A46" s="119" t="s">
        <v>181</v>
      </c>
      <c r="B46" s="48" t="s">
        <v>177</v>
      </c>
      <c r="C46" s="86" t="s">
        <v>123</v>
      </c>
      <c r="D46" s="87">
        <v>294.67</v>
      </c>
      <c r="E46" s="139"/>
      <c r="F46" s="139">
        <f>E46*D46</f>
        <v>0</v>
      </c>
    </row>
    <row r="47" spans="1:7" ht="19.5" customHeight="1">
      <c r="A47" s="140" t="s">
        <v>158</v>
      </c>
      <c r="B47" s="48" t="s">
        <v>180</v>
      </c>
      <c r="C47" s="120"/>
      <c r="D47" s="120"/>
      <c r="E47" s="142"/>
      <c r="F47" s="142"/>
    </row>
    <row r="48" spans="1:7" ht="19.5" customHeight="1"/>
    <row r="49" spans="1:8" ht="51">
      <c r="A49" s="119" t="s">
        <v>184</v>
      </c>
      <c r="B49" s="48" t="s">
        <v>182</v>
      </c>
      <c r="C49" s="86" t="s">
        <v>123</v>
      </c>
      <c r="D49" s="87">
        <v>14.5</v>
      </c>
      <c r="E49" s="139"/>
      <c r="F49" s="139">
        <f>E49*D49</f>
        <v>0</v>
      </c>
    </row>
    <row r="50" spans="1:8" ht="19.5" customHeight="1">
      <c r="A50" s="140" t="s">
        <v>158</v>
      </c>
      <c r="B50" s="48" t="s">
        <v>183</v>
      </c>
      <c r="C50" s="120"/>
      <c r="D50" s="120"/>
      <c r="E50" s="142"/>
      <c r="F50" s="142"/>
    </row>
    <row r="51" spans="1:8" ht="19.5" customHeight="1"/>
    <row r="52" spans="1:8" ht="51">
      <c r="A52" s="119" t="s">
        <v>187</v>
      </c>
      <c r="B52" s="48" t="s">
        <v>185</v>
      </c>
      <c r="C52" s="86" t="s">
        <v>123</v>
      </c>
      <c r="D52" s="87">
        <v>1.25</v>
      </c>
      <c r="E52" s="139"/>
      <c r="F52" s="139">
        <f>E52*D52</f>
        <v>0</v>
      </c>
    </row>
    <row r="53" spans="1:8" ht="19.5" customHeight="1">
      <c r="A53" s="140" t="s">
        <v>158</v>
      </c>
      <c r="B53" s="48" t="s">
        <v>186</v>
      </c>
      <c r="C53" s="120"/>
      <c r="D53" s="120"/>
      <c r="E53" s="142"/>
      <c r="F53" s="142"/>
    </row>
    <row r="54" spans="1:8" ht="19.5" customHeight="1"/>
    <row r="55" spans="1:8" ht="51">
      <c r="A55" s="119" t="s">
        <v>190</v>
      </c>
      <c r="B55" s="48" t="s">
        <v>188</v>
      </c>
      <c r="C55" s="86" t="s">
        <v>123</v>
      </c>
      <c r="D55" s="87">
        <v>2.69</v>
      </c>
      <c r="E55" s="139"/>
      <c r="F55" s="139">
        <f>E55*D55</f>
        <v>0</v>
      </c>
    </row>
    <row r="56" spans="1:8" ht="19.5" customHeight="1">
      <c r="A56" s="140" t="s">
        <v>158</v>
      </c>
      <c r="B56" s="48" t="s">
        <v>189</v>
      </c>
      <c r="C56" s="120"/>
      <c r="D56" s="120"/>
      <c r="E56" s="142"/>
      <c r="F56" s="142"/>
    </row>
    <row r="57" spans="1:8" ht="19.5" customHeight="1"/>
    <row r="58" spans="1:8" ht="51">
      <c r="A58" s="119" t="s">
        <v>192</v>
      </c>
      <c r="B58" s="48" t="s">
        <v>188</v>
      </c>
      <c r="C58" s="86" t="s">
        <v>123</v>
      </c>
      <c r="D58" s="87">
        <v>2.7</v>
      </c>
      <c r="E58" s="139"/>
      <c r="F58" s="139">
        <f>E58*D58</f>
        <v>0</v>
      </c>
    </row>
    <row r="59" spans="1:8" ht="19.5" customHeight="1">
      <c r="A59" s="140" t="s">
        <v>158</v>
      </c>
      <c r="B59" s="48" t="s">
        <v>191</v>
      </c>
      <c r="C59" s="120"/>
      <c r="D59" s="120"/>
      <c r="E59" s="142"/>
      <c r="F59" s="142"/>
    </row>
    <row r="60" spans="1:8" ht="19.5" customHeight="1"/>
    <row r="61" spans="1:8" ht="51">
      <c r="A61" s="119" t="s">
        <v>194</v>
      </c>
      <c r="B61" s="48" t="s">
        <v>182</v>
      </c>
      <c r="C61" s="86" t="s">
        <v>123</v>
      </c>
      <c r="D61" s="87">
        <v>18.66</v>
      </c>
      <c r="E61" s="139"/>
      <c r="F61" s="139">
        <f>E61*D61</f>
        <v>0</v>
      </c>
    </row>
    <row r="62" spans="1:8" ht="19.5" customHeight="1">
      <c r="A62" s="140" t="s">
        <v>158</v>
      </c>
      <c r="B62" s="48" t="s">
        <v>193</v>
      </c>
      <c r="C62" s="120"/>
      <c r="D62" s="120"/>
      <c r="E62" s="142"/>
      <c r="F62" s="142"/>
    </row>
    <row r="63" spans="1:8" ht="19.5" customHeight="1"/>
    <row r="64" spans="1:8" s="120" customFormat="1" ht="51">
      <c r="A64" s="119" t="s">
        <v>197</v>
      </c>
      <c r="B64" s="48" t="s">
        <v>195</v>
      </c>
      <c r="C64" s="86" t="s">
        <v>123</v>
      </c>
      <c r="D64" s="87">
        <v>12.17</v>
      </c>
      <c r="E64" s="139"/>
      <c r="F64" s="139">
        <f>E64*D64</f>
        <v>0</v>
      </c>
      <c r="G64" s="109"/>
      <c r="H64" s="144"/>
    </row>
    <row r="65" spans="1:8" s="120" customFormat="1" ht="12.75">
      <c r="A65" s="140" t="s">
        <v>158</v>
      </c>
      <c r="B65" s="48" t="s">
        <v>196</v>
      </c>
      <c r="E65" s="142"/>
      <c r="F65" s="142"/>
      <c r="G65" s="143"/>
      <c r="H65" s="144"/>
    </row>
    <row r="66" spans="1:8" ht="19.5" customHeight="1"/>
    <row r="67" spans="1:8" ht="51">
      <c r="A67" s="119" t="s">
        <v>200</v>
      </c>
      <c r="B67" s="48" t="s">
        <v>198</v>
      </c>
      <c r="C67" s="86" t="s">
        <v>123</v>
      </c>
      <c r="D67" s="87">
        <v>356.18</v>
      </c>
      <c r="E67" s="139"/>
      <c r="F67" s="139">
        <f>E67*D67</f>
        <v>0</v>
      </c>
    </row>
    <row r="68" spans="1:8" ht="19.5" customHeight="1">
      <c r="A68" s="140" t="s">
        <v>158</v>
      </c>
      <c r="B68" s="48" t="s">
        <v>199</v>
      </c>
      <c r="C68" s="120"/>
      <c r="D68" s="120"/>
      <c r="E68" s="142"/>
      <c r="F68" s="142"/>
    </row>
    <row r="69" spans="1:8" ht="19.5" customHeight="1"/>
    <row r="70" spans="1:8" ht="51">
      <c r="A70" s="119" t="s">
        <v>203</v>
      </c>
      <c r="B70" s="48" t="s">
        <v>201</v>
      </c>
      <c r="C70" s="86" t="s">
        <v>123</v>
      </c>
      <c r="D70" s="87">
        <v>205</v>
      </c>
      <c r="E70" s="139"/>
      <c r="F70" s="139">
        <f>E70*D70</f>
        <v>0</v>
      </c>
    </row>
    <row r="71" spans="1:8" ht="19.5" customHeight="1">
      <c r="A71" s="140" t="s">
        <v>158</v>
      </c>
      <c r="B71" s="48" t="s">
        <v>202</v>
      </c>
      <c r="C71" s="120"/>
      <c r="D71" s="120"/>
      <c r="E71" s="142"/>
      <c r="F71" s="142"/>
    </row>
    <row r="72" spans="1:8" ht="19.5" customHeight="1"/>
    <row r="73" spans="1:8" ht="51">
      <c r="A73" s="119" t="s">
        <v>3354</v>
      </c>
      <c r="B73" s="48" t="s">
        <v>198</v>
      </c>
      <c r="C73" s="86" t="s">
        <v>123</v>
      </c>
      <c r="D73" s="87">
        <v>11.66</v>
      </c>
      <c r="E73" s="139"/>
      <c r="F73" s="139">
        <f>E73*D73</f>
        <v>0</v>
      </c>
    </row>
    <row r="74" spans="1:8" ht="19.5" customHeight="1">
      <c r="A74" s="140" t="s">
        <v>158</v>
      </c>
      <c r="B74" s="48" t="s">
        <v>204</v>
      </c>
      <c r="C74" s="120"/>
      <c r="D74" s="120"/>
      <c r="E74" s="142"/>
      <c r="F74" s="142"/>
    </row>
    <row r="75" spans="1:8" ht="19.5" customHeight="1"/>
    <row r="76" spans="1:8" ht="51">
      <c r="A76" s="119" t="s">
        <v>205</v>
      </c>
      <c r="B76" s="47" t="s">
        <v>177</v>
      </c>
      <c r="C76" s="86" t="s">
        <v>123</v>
      </c>
      <c r="D76" s="87">
        <f>0.2*16</f>
        <v>3.2</v>
      </c>
      <c r="E76" s="139"/>
      <c r="F76" s="139">
        <f>E76*D76</f>
        <v>0</v>
      </c>
    </row>
    <row r="77" spans="1:8">
      <c r="A77" s="119" t="s">
        <v>3355</v>
      </c>
      <c r="B77" s="47" t="s">
        <v>3356</v>
      </c>
      <c r="C77" s="86" t="s">
        <v>128</v>
      </c>
      <c r="D77" s="87">
        <v>15.57</v>
      </c>
      <c r="E77" s="139"/>
      <c r="F77" s="139">
        <f>E77*D77</f>
        <v>0</v>
      </c>
    </row>
    <row r="78" spans="1:8" ht="25.5">
      <c r="B78" s="145" t="s">
        <v>206</v>
      </c>
    </row>
    <row r="79" spans="1:8" ht="19.5" customHeight="1"/>
    <row r="80" spans="1:8" s="120" customFormat="1" ht="63.75">
      <c r="A80" s="119" t="s">
        <v>207</v>
      </c>
      <c r="B80" s="939" t="s">
        <v>208</v>
      </c>
      <c r="C80" s="86"/>
      <c r="D80" s="146"/>
      <c r="E80" s="139"/>
      <c r="F80" s="139"/>
    </row>
    <row r="81" spans="1:8" s="120" customFormat="1" ht="25.5">
      <c r="A81" s="119"/>
      <c r="B81" s="940" t="s">
        <v>3340</v>
      </c>
      <c r="E81" s="142"/>
      <c r="F81" s="142"/>
      <c r="G81" s="109"/>
      <c r="H81" s="147"/>
    </row>
    <row r="82" spans="1:8" s="120" customFormat="1" ht="12.75">
      <c r="A82" s="941" t="s">
        <v>210</v>
      </c>
      <c r="B82" s="942" t="s">
        <v>3341</v>
      </c>
      <c r="C82" s="86" t="s">
        <v>209</v>
      </c>
      <c r="D82" s="146">
        <v>71280</v>
      </c>
      <c r="E82" s="139"/>
      <c r="F82" s="139">
        <f>E82*D82</f>
        <v>0</v>
      </c>
    </row>
    <row r="83" spans="1:8" s="120" customFormat="1" ht="12.75">
      <c r="A83" s="941" t="s">
        <v>211</v>
      </c>
      <c r="B83" s="942" t="s">
        <v>3342</v>
      </c>
      <c r="C83" s="86" t="s">
        <v>209</v>
      </c>
      <c r="D83" s="146">
        <v>115890</v>
      </c>
      <c r="E83" s="139"/>
      <c r="F83" s="139">
        <f>E83*D83</f>
        <v>0</v>
      </c>
    </row>
    <row r="84" spans="1:8" s="120" customFormat="1" ht="12.75">
      <c r="A84" s="941" t="s">
        <v>212</v>
      </c>
      <c r="B84" s="992" t="s">
        <v>213</v>
      </c>
      <c r="C84" s="983" t="s">
        <v>209</v>
      </c>
      <c r="D84" s="993">
        <v>98870</v>
      </c>
      <c r="E84" s="991"/>
      <c r="F84" s="139">
        <f>E84*D84</f>
        <v>0</v>
      </c>
    </row>
    <row r="85" spans="1:8" s="120" customFormat="1" ht="12.75">
      <c r="A85" s="941"/>
      <c r="B85" s="942"/>
      <c r="C85" s="86"/>
      <c r="D85" s="146"/>
      <c r="E85" s="139"/>
      <c r="F85" s="139"/>
    </row>
    <row r="86" spans="1:8" s="120" customFormat="1" ht="12.75">
      <c r="A86" s="149"/>
      <c r="B86" s="148"/>
      <c r="C86" s="86"/>
      <c r="D86" s="146"/>
      <c r="E86" s="139"/>
      <c r="F86" s="139"/>
    </row>
    <row r="87" spans="1:8" s="120" customFormat="1" ht="38.25">
      <c r="A87" s="119" t="s">
        <v>3343</v>
      </c>
      <c r="B87" s="48" t="s">
        <v>3345</v>
      </c>
      <c r="C87" s="86" t="s">
        <v>263</v>
      </c>
      <c r="D87" s="87">
        <v>312</v>
      </c>
      <c r="E87" s="139"/>
      <c r="F87" s="139">
        <f>E87*D87</f>
        <v>0</v>
      </c>
    </row>
    <row r="88" spans="1:8" s="120" customFormat="1" ht="12.75">
      <c r="A88" s="149"/>
      <c r="B88" s="148"/>
      <c r="C88" s="86"/>
      <c r="D88" s="146"/>
      <c r="E88" s="139"/>
      <c r="F88" s="139"/>
    </row>
    <row r="89" spans="1:8" s="120" customFormat="1" ht="66" customHeight="1">
      <c r="A89" s="119" t="s">
        <v>3344</v>
      </c>
      <c r="B89" s="48" t="s">
        <v>3346</v>
      </c>
      <c r="C89" s="86" t="s">
        <v>102</v>
      </c>
      <c r="D89" s="984">
        <v>166.5</v>
      </c>
      <c r="E89" s="139"/>
      <c r="F89" s="139">
        <f>E89*D89</f>
        <v>0</v>
      </c>
      <c r="G89" s="109"/>
      <c r="H89" s="147"/>
    </row>
    <row r="90" spans="1:8" s="120" customFormat="1" ht="24.75" customHeight="1" thickBot="1">
      <c r="A90" s="150"/>
      <c r="B90" s="151"/>
      <c r="E90" s="142"/>
      <c r="F90" s="142"/>
    </row>
    <row r="91" spans="1:8" s="27" customFormat="1" ht="17.25" thickBot="1">
      <c r="A91" s="103"/>
      <c r="B91" s="152" t="s">
        <v>214</v>
      </c>
      <c r="C91" s="105"/>
      <c r="D91" s="106"/>
      <c r="E91" s="127"/>
      <c r="F91" s="127">
        <f>SUM(F16:F90)</f>
        <v>0</v>
      </c>
    </row>
    <row r="92" spans="1:8" s="158" customFormat="1" ht="13.5" thickTop="1">
      <c r="A92" s="153"/>
      <c r="B92" s="154"/>
      <c r="C92" s="155"/>
      <c r="D92" s="156"/>
      <c r="E92" s="157"/>
      <c r="F92" s="157"/>
    </row>
  </sheetData>
  <sheetProtection selectLockedCells="1" selectUnlockedCells="1"/>
  <mergeCells count="9">
    <mergeCell ref="A10:F10"/>
    <mergeCell ref="A11:F11"/>
    <mergeCell ref="A12:F12"/>
    <mergeCell ref="A4:F4"/>
    <mergeCell ref="A5:F5"/>
    <mergeCell ref="A6:F6"/>
    <mergeCell ref="A7:F7"/>
    <mergeCell ref="A8:F8"/>
    <mergeCell ref="A9:F9"/>
  </mergeCells>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GRADBENIH DEL
A/3.0 BETONSKA DELA</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G62"/>
  <sheetViews>
    <sheetView view="pageBreakPreview" topLeftCell="A44" zoomScaleSheetLayoutView="100" workbookViewId="0">
      <selection activeCell="E51" sqref="E51"/>
    </sheetView>
  </sheetViews>
  <sheetFormatPr defaultRowHeight="16.5"/>
  <cols>
    <col min="1" max="1" width="7.140625" style="50" customWidth="1"/>
    <col min="2" max="2" width="39.42578125" style="1" customWidth="1"/>
    <col min="3" max="3" width="8.28515625" style="1" customWidth="1"/>
    <col min="4" max="4" width="10.28515625" style="1" customWidth="1"/>
    <col min="5" max="5" width="11.85546875" style="57" customWidth="1"/>
    <col min="6" max="6" width="14.140625" style="57" customWidth="1"/>
    <col min="7" max="11" width="9.140625" style="1"/>
    <col min="12" max="12" width="7.140625" style="1" customWidth="1"/>
    <col min="13" max="256" width="9.140625" style="1"/>
    <col min="257" max="257" width="7.140625" style="1" customWidth="1"/>
    <col min="258" max="258" width="39.42578125" style="1" customWidth="1"/>
    <col min="259" max="259" width="8.28515625" style="1" customWidth="1"/>
    <col min="260" max="260" width="10.28515625" style="1" customWidth="1"/>
    <col min="261" max="261" width="11.85546875" style="1" customWidth="1"/>
    <col min="262" max="262" width="14.140625" style="1" customWidth="1"/>
    <col min="263" max="267" width="9.140625" style="1"/>
    <col min="268" max="268" width="7.140625" style="1" customWidth="1"/>
    <col min="269" max="512" width="9.140625" style="1"/>
    <col min="513" max="513" width="7.140625" style="1" customWidth="1"/>
    <col min="514" max="514" width="39.42578125" style="1" customWidth="1"/>
    <col min="515" max="515" width="8.28515625" style="1" customWidth="1"/>
    <col min="516" max="516" width="10.28515625" style="1" customWidth="1"/>
    <col min="517" max="517" width="11.85546875" style="1" customWidth="1"/>
    <col min="518" max="518" width="14.140625" style="1" customWidth="1"/>
    <col min="519" max="523" width="9.140625" style="1"/>
    <col min="524" max="524" width="7.140625" style="1" customWidth="1"/>
    <col min="525" max="768" width="9.140625" style="1"/>
    <col min="769" max="769" width="7.140625" style="1" customWidth="1"/>
    <col min="770" max="770" width="39.42578125" style="1" customWidth="1"/>
    <col min="771" max="771" width="8.28515625" style="1" customWidth="1"/>
    <col min="772" max="772" width="10.28515625" style="1" customWidth="1"/>
    <col min="773" max="773" width="11.85546875" style="1" customWidth="1"/>
    <col min="774" max="774" width="14.140625" style="1" customWidth="1"/>
    <col min="775" max="779" width="9.140625" style="1"/>
    <col min="780" max="780" width="7.140625" style="1" customWidth="1"/>
    <col min="781" max="1024" width="9.140625" style="1"/>
    <col min="1025" max="1025" width="7.140625" style="1" customWidth="1"/>
    <col min="1026" max="1026" width="39.42578125" style="1" customWidth="1"/>
    <col min="1027" max="1027" width="8.28515625" style="1" customWidth="1"/>
    <col min="1028" max="1028" width="10.28515625" style="1" customWidth="1"/>
    <col min="1029" max="1029" width="11.85546875" style="1" customWidth="1"/>
    <col min="1030" max="1030" width="14.140625" style="1" customWidth="1"/>
    <col min="1031" max="1035" width="9.140625" style="1"/>
    <col min="1036" max="1036" width="7.140625" style="1" customWidth="1"/>
    <col min="1037" max="1280" width="9.140625" style="1"/>
    <col min="1281" max="1281" width="7.140625" style="1" customWidth="1"/>
    <col min="1282" max="1282" width="39.42578125" style="1" customWidth="1"/>
    <col min="1283" max="1283" width="8.28515625" style="1" customWidth="1"/>
    <col min="1284" max="1284" width="10.28515625" style="1" customWidth="1"/>
    <col min="1285" max="1285" width="11.85546875" style="1" customWidth="1"/>
    <col min="1286" max="1286" width="14.140625" style="1" customWidth="1"/>
    <col min="1287" max="1291" width="9.140625" style="1"/>
    <col min="1292" max="1292" width="7.140625" style="1" customWidth="1"/>
    <col min="1293" max="1536" width="9.140625" style="1"/>
    <col min="1537" max="1537" width="7.140625" style="1" customWidth="1"/>
    <col min="1538" max="1538" width="39.42578125" style="1" customWidth="1"/>
    <col min="1539" max="1539" width="8.28515625" style="1" customWidth="1"/>
    <col min="1540" max="1540" width="10.28515625" style="1" customWidth="1"/>
    <col min="1541" max="1541" width="11.85546875" style="1" customWidth="1"/>
    <col min="1542" max="1542" width="14.140625" style="1" customWidth="1"/>
    <col min="1543" max="1547" width="9.140625" style="1"/>
    <col min="1548" max="1548" width="7.140625" style="1" customWidth="1"/>
    <col min="1549" max="1792" width="9.140625" style="1"/>
    <col min="1793" max="1793" width="7.140625" style="1" customWidth="1"/>
    <col min="1794" max="1794" width="39.42578125" style="1" customWidth="1"/>
    <col min="1795" max="1795" width="8.28515625" style="1" customWidth="1"/>
    <col min="1796" max="1796" width="10.28515625" style="1" customWidth="1"/>
    <col min="1797" max="1797" width="11.85546875" style="1" customWidth="1"/>
    <col min="1798" max="1798" width="14.140625" style="1" customWidth="1"/>
    <col min="1799" max="1803" width="9.140625" style="1"/>
    <col min="1804" max="1804" width="7.140625" style="1" customWidth="1"/>
    <col min="1805" max="2048" width="9.140625" style="1"/>
    <col min="2049" max="2049" width="7.140625" style="1" customWidth="1"/>
    <col min="2050" max="2050" width="39.42578125" style="1" customWidth="1"/>
    <col min="2051" max="2051" width="8.28515625" style="1" customWidth="1"/>
    <col min="2052" max="2052" width="10.28515625" style="1" customWidth="1"/>
    <col min="2053" max="2053" width="11.85546875" style="1" customWidth="1"/>
    <col min="2054" max="2054" width="14.140625" style="1" customWidth="1"/>
    <col min="2055" max="2059" width="9.140625" style="1"/>
    <col min="2060" max="2060" width="7.140625" style="1" customWidth="1"/>
    <col min="2061" max="2304" width="9.140625" style="1"/>
    <col min="2305" max="2305" width="7.140625" style="1" customWidth="1"/>
    <col min="2306" max="2306" width="39.42578125" style="1" customWidth="1"/>
    <col min="2307" max="2307" width="8.28515625" style="1" customWidth="1"/>
    <col min="2308" max="2308" width="10.28515625" style="1" customWidth="1"/>
    <col min="2309" max="2309" width="11.85546875" style="1" customWidth="1"/>
    <col min="2310" max="2310" width="14.140625" style="1" customWidth="1"/>
    <col min="2311" max="2315" width="9.140625" style="1"/>
    <col min="2316" max="2316" width="7.140625" style="1" customWidth="1"/>
    <col min="2317" max="2560" width="9.140625" style="1"/>
    <col min="2561" max="2561" width="7.140625" style="1" customWidth="1"/>
    <col min="2562" max="2562" width="39.42578125" style="1" customWidth="1"/>
    <col min="2563" max="2563" width="8.28515625" style="1" customWidth="1"/>
    <col min="2564" max="2564" width="10.28515625" style="1" customWidth="1"/>
    <col min="2565" max="2565" width="11.85546875" style="1" customWidth="1"/>
    <col min="2566" max="2566" width="14.140625" style="1" customWidth="1"/>
    <col min="2567" max="2571" width="9.140625" style="1"/>
    <col min="2572" max="2572" width="7.140625" style="1" customWidth="1"/>
    <col min="2573" max="2816" width="9.140625" style="1"/>
    <col min="2817" max="2817" width="7.140625" style="1" customWidth="1"/>
    <col min="2818" max="2818" width="39.42578125" style="1" customWidth="1"/>
    <col min="2819" max="2819" width="8.28515625" style="1" customWidth="1"/>
    <col min="2820" max="2820" width="10.28515625" style="1" customWidth="1"/>
    <col min="2821" max="2821" width="11.85546875" style="1" customWidth="1"/>
    <col min="2822" max="2822" width="14.140625" style="1" customWidth="1"/>
    <col min="2823" max="2827" width="9.140625" style="1"/>
    <col min="2828" max="2828" width="7.140625" style="1" customWidth="1"/>
    <col min="2829" max="3072" width="9.140625" style="1"/>
    <col min="3073" max="3073" width="7.140625" style="1" customWidth="1"/>
    <col min="3074" max="3074" width="39.42578125" style="1" customWidth="1"/>
    <col min="3075" max="3075" width="8.28515625" style="1" customWidth="1"/>
    <col min="3076" max="3076" width="10.28515625" style="1" customWidth="1"/>
    <col min="3077" max="3077" width="11.85546875" style="1" customWidth="1"/>
    <col min="3078" max="3078" width="14.140625" style="1" customWidth="1"/>
    <col min="3079" max="3083" width="9.140625" style="1"/>
    <col min="3084" max="3084" width="7.140625" style="1" customWidth="1"/>
    <col min="3085" max="3328" width="9.140625" style="1"/>
    <col min="3329" max="3329" width="7.140625" style="1" customWidth="1"/>
    <col min="3330" max="3330" width="39.42578125" style="1" customWidth="1"/>
    <col min="3331" max="3331" width="8.28515625" style="1" customWidth="1"/>
    <col min="3332" max="3332" width="10.28515625" style="1" customWidth="1"/>
    <col min="3333" max="3333" width="11.85546875" style="1" customWidth="1"/>
    <col min="3334" max="3334" width="14.140625" style="1" customWidth="1"/>
    <col min="3335" max="3339" width="9.140625" style="1"/>
    <col min="3340" max="3340" width="7.140625" style="1" customWidth="1"/>
    <col min="3341" max="3584" width="9.140625" style="1"/>
    <col min="3585" max="3585" width="7.140625" style="1" customWidth="1"/>
    <col min="3586" max="3586" width="39.42578125" style="1" customWidth="1"/>
    <col min="3587" max="3587" width="8.28515625" style="1" customWidth="1"/>
    <col min="3588" max="3588" width="10.28515625" style="1" customWidth="1"/>
    <col min="3589" max="3589" width="11.85546875" style="1" customWidth="1"/>
    <col min="3590" max="3590" width="14.140625" style="1" customWidth="1"/>
    <col min="3591" max="3595" width="9.140625" style="1"/>
    <col min="3596" max="3596" width="7.140625" style="1" customWidth="1"/>
    <col min="3597" max="3840" width="9.140625" style="1"/>
    <col min="3841" max="3841" width="7.140625" style="1" customWidth="1"/>
    <col min="3842" max="3842" width="39.42578125" style="1" customWidth="1"/>
    <col min="3843" max="3843" width="8.28515625" style="1" customWidth="1"/>
    <col min="3844" max="3844" width="10.28515625" style="1" customWidth="1"/>
    <col min="3845" max="3845" width="11.85546875" style="1" customWidth="1"/>
    <col min="3846" max="3846" width="14.140625" style="1" customWidth="1"/>
    <col min="3847" max="3851" width="9.140625" style="1"/>
    <col min="3852" max="3852" width="7.140625" style="1" customWidth="1"/>
    <col min="3853" max="4096" width="9.140625" style="1"/>
    <col min="4097" max="4097" width="7.140625" style="1" customWidth="1"/>
    <col min="4098" max="4098" width="39.42578125" style="1" customWidth="1"/>
    <col min="4099" max="4099" width="8.28515625" style="1" customWidth="1"/>
    <col min="4100" max="4100" width="10.28515625" style="1" customWidth="1"/>
    <col min="4101" max="4101" width="11.85546875" style="1" customWidth="1"/>
    <col min="4102" max="4102" width="14.140625" style="1" customWidth="1"/>
    <col min="4103" max="4107" width="9.140625" style="1"/>
    <col min="4108" max="4108" width="7.140625" style="1" customWidth="1"/>
    <col min="4109" max="4352" width="9.140625" style="1"/>
    <col min="4353" max="4353" width="7.140625" style="1" customWidth="1"/>
    <col min="4354" max="4354" width="39.42578125" style="1" customWidth="1"/>
    <col min="4355" max="4355" width="8.28515625" style="1" customWidth="1"/>
    <col min="4356" max="4356" width="10.28515625" style="1" customWidth="1"/>
    <col min="4357" max="4357" width="11.85546875" style="1" customWidth="1"/>
    <col min="4358" max="4358" width="14.140625" style="1" customWidth="1"/>
    <col min="4359" max="4363" width="9.140625" style="1"/>
    <col min="4364" max="4364" width="7.140625" style="1" customWidth="1"/>
    <col min="4365" max="4608" width="9.140625" style="1"/>
    <col min="4609" max="4609" width="7.140625" style="1" customWidth="1"/>
    <col min="4610" max="4610" width="39.42578125" style="1" customWidth="1"/>
    <col min="4611" max="4611" width="8.28515625" style="1" customWidth="1"/>
    <col min="4612" max="4612" width="10.28515625" style="1" customWidth="1"/>
    <col min="4613" max="4613" width="11.85546875" style="1" customWidth="1"/>
    <col min="4614" max="4614" width="14.140625" style="1" customWidth="1"/>
    <col min="4615" max="4619" width="9.140625" style="1"/>
    <col min="4620" max="4620" width="7.140625" style="1" customWidth="1"/>
    <col min="4621" max="4864" width="9.140625" style="1"/>
    <col min="4865" max="4865" width="7.140625" style="1" customWidth="1"/>
    <col min="4866" max="4866" width="39.42578125" style="1" customWidth="1"/>
    <col min="4867" max="4867" width="8.28515625" style="1" customWidth="1"/>
    <col min="4868" max="4868" width="10.28515625" style="1" customWidth="1"/>
    <col min="4869" max="4869" width="11.85546875" style="1" customWidth="1"/>
    <col min="4870" max="4870" width="14.140625" style="1" customWidth="1"/>
    <col min="4871" max="4875" width="9.140625" style="1"/>
    <col min="4876" max="4876" width="7.140625" style="1" customWidth="1"/>
    <col min="4877" max="5120" width="9.140625" style="1"/>
    <col min="5121" max="5121" width="7.140625" style="1" customWidth="1"/>
    <col min="5122" max="5122" width="39.42578125" style="1" customWidth="1"/>
    <col min="5123" max="5123" width="8.28515625" style="1" customWidth="1"/>
    <col min="5124" max="5124" width="10.28515625" style="1" customWidth="1"/>
    <col min="5125" max="5125" width="11.85546875" style="1" customWidth="1"/>
    <col min="5126" max="5126" width="14.140625" style="1" customWidth="1"/>
    <col min="5127" max="5131" width="9.140625" style="1"/>
    <col min="5132" max="5132" width="7.140625" style="1" customWidth="1"/>
    <col min="5133" max="5376" width="9.140625" style="1"/>
    <col min="5377" max="5377" width="7.140625" style="1" customWidth="1"/>
    <col min="5378" max="5378" width="39.42578125" style="1" customWidth="1"/>
    <col min="5379" max="5379" width="8.28515625" style="1" customWidth="1"/>
    <col min="5380" max="5380" width="10.28515625" style="1" customWidth="1"/>
    <col min="5381" max="5381" width="11.85546875" style="1" customWidth="1"/>
    <col min="5382" max="5382" width="14.140625" style="1" customWidth="1"/>
    <col min="5383" max="5387" width="9.140625" style="1"/>
    <col min="5388" max="5388" width="7.140625" style="1" customWidth="1"/>
    <col min="5389" max="5632" width="9.140625" style="1"/>
    <col min="5633" max="5633" width="7.140625" style="1" customWidth="1"/>
    <col min="5634" max="5634" width="39.42578125" style="1" customWidth="1"/>
    <col min="5635" max="5635" width="8.28515625" style="1" customWidth="1"/>
    <col min="5636" max="5636" width="10.28515625" style="1" customWidth="1"/>
    <col min="5637" max="5637" width="11.85546875" style="1" customWidth="1"/>
    <col min="5638" max="5638" width="14.140625" style="1" customWidth="1"/>
    <col min="5639" max="5643" width="9.140625" style="1"/>
    <col min="5644" max="5644" width="7.140625" style="1" customWidth="1"/>
    <col min="5645" max="5888" width="9.140625" style="1"/>
    <col min="5889" max="5889" width="7.140625" style="1" customWidth="1"/>
    <col min="5890" max="5890" width="39.42578125" style="1" customWidth="1"/>
    <col min="5891" max="5891" width="8.28515625" style="1" customWidth="1"/>
    <col min="5892" max="5892" width="10.28515625" style="1" customWidth="1"/>
    <col min="5893" max="5893" width="11.85546875" style="1" customWidth="1"/>
    <col min="5894" max="5894" width="14.140625" style="1" customWidth="1"/>
    <col min="5895" max="5899" width="9.140625" style="1"/>
    <col min="5900" max="5900" width="7.140625" style="1" customWidth="1"/>
    <col min="5901" max="6144" width="9.140625" style="1"/>
    <col min="6145" max="6145" width="7.140625" style="1" customWidth="1"/>
    <col min="6146" max="6146" width="39.42578125" style="1" customWidth="1"/>
    <col min="6147" max="6147" width="8.28515625" style="1" customWidth="1"/>
    <col min="6148" max="6148" width="10.28515625" style="1" customWidth="1"/>
    <col min="6149" max="6149" width="11.85546875" style="1" customWidth="1"/>
    <col min="6150" max="6150" width="14.140625" style="1" customWidth="1"/>
    <col min="6151" max="6155" width="9.140625" style="1"/>
    <col min="6156" max="6156" width="7.140625" style="1" customWidth="1"/>
    <col min="6157" max="6400" width="9.140625" style="1"/>
    <col min="6401" max="6401" width="7.140625" style="1" customWidth="1"/>
    <col min="6402" max="6402" width="39.42578125" style="1" customWidth="1"/>
    <col min="6403" max="6403" width="8.28515625" style="1" customWidth="1"/>
    <col min="6404" max="6404" width="10.28515625" style="1" customWidth="1"/>
    <col min="6405" max="6405" width="11.85546875" style="1" customWidth="1"/>
    <col min="6406" max="6406" width="14.140625" style="1" customWidth="1"/>
    <col min="6407" max="6411" width="9.140625" style="1"/>
    <col min="6412" max="6412" width="7.140625" style="1" customWidth="1"/>
    <col min="6413" max="6656" width="9.140625" style="1"/>
    <col min="6657" max="6657" width="7.140625" style="1" customWidth="1"/>
    <col min="6658" max="6658" width="39.42578125" style="1" customWidth="1"/>
    <col min="6659" max="6659" width="8.28515625" style="1" customWidth="1"/>
    <col min="6660" max="6660" width="10.28515625" style="1" customWidth="1"/>
    <col min="6661" max="6661" width="11.85546875" style="1" customWidth="1"/>
    <col min="6662" max="6662" width="14.140625" style="1" customWidth="1"/>
    <col min="6663" max="6667" width="9.140625" style="1"/>
    <col min="6668" max="6668" width="7.140625" style="1" customWidth="1"/>
    <col min="6669" max="6912" width="9.140625" style="1"/>
    <col min="6913" max="6913" width="7.140625" style="1" customWidth="1"/>
    <col min="6914" max="6914" width="39.42578125" style="1" customWidth="1"/>
    <col min="6915" max="6915" width="8.28515625" style="1" customWidth="1"/>
    <col min="6916" max="6916" width="10.28515625" style="1" customWidth="1"/>
    <col min="6917" max="6917" width="11.85546875" style="1" customWidth="1"/>
    <col min="6918" max="6918" width="14.140625" style="1" customWidth="1"/>
    <col min="6919" max="6923" width="9.140625" style="1"/>
    <col min="6924" max="6924" width="7.140625" style="1" customWidth="1"/>
    <col min="6925" max="7168" width="9.140625" style="1"/>
    <col min="7169" max="7169" width="7.140625" style="1" customWidth="1"/>
    <col min="7170" max="7170" width="39.42578125" style="1" customWidth="1"/>
    <col min="7171" max="7171" width="8.28515625" style="1" customWidth="1"/>
    <col min="7172" max="7172" width="10.28515625" style="1" customWidth="1"/>
    <col min="7173" max="7173" width="11.85546875" style="1" customWidth="1"/>
    <col min="7174" max="7174" width="14.140625" style="1" customWidth="1"/>
    <col min="7175" max="7179" width="9.140625" style="1"/>
    <col min="7180" max="7180" width="7.140625" style="1" customWidth="1"/>
    <col min="7181" max="7424" width="9.140625" style="1"/>
    <col min="7425" max="7425" width="7.140625" style="1" customWidth="1"/>
    <col min="7426" max="7426" width="39.42578125" style="1" customWidth="1"/>
    <col min="7427" max="7427" width="8.28515625" style="1" customWidth="1"/>
    <col min="7428" max="7428" width="10.28515625" style="1" customWidth="1"/>
    <col min="7429" max="7429" width="11.85546875" style="1" customWidth="1"/>
    <col min="7430" max="7430" width="14.140625" style="1" customWidth="1"/>
    <col min="7431" max="7435" width="9.140625" style="1"/>
    <col min="7436" max="7436" width="7.140625" style="1" customWidth="1"/>
    <col min="7437" max="7680" width="9.140625" style="1"/>
    <col min="7681" max="7681" width="7.140625" style="1" customWidth="1"/>
    <col min="7682" max="7682" width="39.42578125" style="1" customWidth="1"/>
    <col min="7683" max="7683" width="8.28515625" style="1" customWidth="1"/>
    <col min="7684" max="7684" width="10.28515625" style="1" customWidth="1"/>
    <col min="7685" max="7685" width="11.85546875" style="1" customWidth="1"/>
    <col min="7686" max="7686" width="14.140625" style="1" customWidth="1"/>
    <col min="7687" max="7691" width="9.140625" style="1"/>
    <col min="7692" max="7692" width="7.140625" style="1" customWidth="1"/>
    <col min="7693" max="7936" width="9.140625" style="1"/>
    <col min="7937" max="7937" width="7.140625" style="1" customWidth="1"/>
    <col min="7938" max="7938" width="39.42578125" style="1" customWidth="1"/>
    <col min="7939" max="7939" width="8.28515625" style="1" customWidth="1"/>
    <col min="7940" max="7940" width="10.28515625" style="1" customWidth="1"/>
    <col min="7941" max="7941" width="11.85546875" style="1" customWidth="1"/>
    <col min="7942" max="7942" width="14.140625" style="1" customWidth="1"/>
    <col min="7943" max="7947" width="9.140625" style="1"/>
    <col min="7948" max="7948" width="7.140625" style="1" customWidth="1"/>
    <col min="7949" max="8192" width="9.140625" style="1"/>
    <col min="8193" max="8193" width="7.140625" style="1" customWidth="1"/>
    <col min="8194" max="8194" width="39.42578125" style="1" customWidth="1"/>
    <col min="8195" max="8195" width="8.28515625" style="1" customWidth="1"/>
    <col min="8196" max="8196" width="10.28515625" style="1" customWidth="1"/>
    <col min="8197" max="8197" width="11.85546875" style="1" customWidth="1"/>
    <col min="8198" max="8198" width="14.140625" style="1" customWidth="1"/>
    <col min="8199" max="8203" width="9.140625" style="1"/>
    <col min="8204" max="8204" width="7.140625" style="1" customWidth="1"/>
    <col min="8205" max="8448" width="9.140625" style="1"/>
    <col min="8449" max="8449" width="7.140625" style="1" customWidth="1"/>
    <col min="8450" max="8450" width="39.42578125" style="1" customWidth="1"/>
    <col min="8451" max="8451" width="8.28515625" style="1" customWidth="1"/>
    <col min="8452" max="8452" width="10.28515625" style="1" customWidth="1"/>
    <col min="8453" max="8453" width="11.85546875" style="1" customWidth="1"/>
    <col min="8454" max="8454" width="14.140625" style="1" customWidth="1"/>
    <col min="8455" max="8459" width="9.140625" style="1"/>
    <col min="8460" max="8460" width="7.140625" style="1" customWidth="1"/>
    <col min="8461" max="8704" width="9.140625" style="1"/>
    <col min="8705" max="8705" width="7.140625" style="1" customWidth="1"/>
    <col min="8706" max="8706" width="39.42578125" style="1" customWidth="1"/>
    <col min="8707" max="8707" width="8.28515625" style="1" customWidth="1"/>
    <col min="8708" max="8708" width="10.28515625" style="1" customWidth="1"/>
    <col min="8709" max="8709" width="11.85546875" style="1" customWidth="1"/>
    <col min="8710" max="8710" width="14.140625" style="1" customWidth="1"/>
    <col min="8711" max="8715" width="9.140625" style="1"/>
    <col min="8716" max="8716" width="7.140625" style="1" customWidth="1"/>
    <col min="8717" max="8960" width="9.140625" style="1"/>
    <col min="8961" max="8961" width="7.140625" style="1" customWidth="1"/>
    <col min="8962" max="8962" width="39.42578125" style="1" customWidth="1"/>
    <col min="8963" max="8963" width="8.28515625" style="1" customWidth="1"/>
    <col min="8964" max="8964" width="10.28515625" style="1" customWidth="1"/>
    <col min="8965" max="8965" width="11.85546875" style="1" customWidth="1"/>
    <col min="8966" max="8966" width="14.140625" style="1" customWidth="1"/>
    <col min="8967" max="8971" width="9.140625" style="1"/>
    <col min="8972" max="8972" width="7.140625" style="1" customWidth="1"/>
    <col min="8973" max="9216" width="9.140625" style="1"/>
    <col min="9217" max="9217" width="7.140625" style="1" customWidth="1"/>
    <col min="9218" max="9218" width="39.42578125" style="1" customWidth="1"/>
    <col min="9219" max="9219" width="8.28515625" style="1" customWidth="1"/>
    <col min="9220" max="9220" width="10.28515625" style="1" customWidth="1"/>
    <col min="9221" max="9221" width="11.85546875" style="1" customWidth="1"/>
    <col min="9222" max="9222" width="14.140625" style="1" customWidth="1"/>
    <col min="9223" max="9227" width="9.140625" style="1"/>
    <col min="9228" max="9228" width="7.140625" style="1" customWidth="1"/>
    <col min="9229" max="9472" width="9.140625" style="1"/>
    <col min="9473" max="9473" width="7.140625" style="1" customWidth="1"/>
    <col min="9474" max="9474" width="39.42578125" style="1" customWidth="1"/>
    <col min="9475" max="9475" width="8.28515625" style="1" customWidth="1"/>
    <col min="9476" max="9476" width="10.28515625" style="1" customWidth="1"/>
    <col min="9477" max="9477" width="11.85546875" style="1" customWidth="1"/>
    <col min="9478" max="9478" width="14.140625" style="1" customWidth="1"/>
    <col min="9479" max="9483" width="9.140625" style="1"/>
    <col min="9484" max="9484" width="7.140625" style="1" customWidth="1"/>
    <col min="9485" max="9728" width="9.140625" style="1"/>
    <col min="9729" max="9729" width="7.140625" style="1" customWidth="1"/>
    <col min="9730" max="9730" width="39.42578125" style="1" customWidth="1"/>
    <col min="9731" max="9731" width="8.28515625" style="1" customWidth="1"/>
    <col min="9732" max="9732" width="10.28515625" style="1" customWidth="1"/>
    <col min="9733" max="9733" width="11.85546875" style="1" customWidth="1"/>
    <col min="9734" max="9734" width="14.140625" style="1" customWidth="1"/>
    <col min="9735" max="9739" width="9.140625" style="1"/>
    <col min="9740" max="9740" width="7.140625" style="1" customWidth="1"/>
    <col min="9741" max="9984" width="9.140625" style="1"/>
    <col min="9985" max="9985" width="7.140625" style="1" customWidth="1"/>
    <col min="9986" max="9986" width="39.42578125" style="1" customWidth="1"/>
    <col min="9987" max="9987" width="8.28515625" style="1" customWidth="1"/>
    <col min="9988" max="9988" width="10.28515625" style="1" customWidth="1"/>
    <col min="9989" max="9989" width="11.85546875" style="1" customWidth="1"/>
    <col min="9990" max="9990" width="14.140625" style="1" customWidth="1"/>
    <col min="9991" max="9995" width="9.140625" style="1"/>
    <col min="9996" max="9996" width="7.140625" style="1" customWidth="1"/>
    <col min="9997" max="10240" width="9.140625" style="1"/>
    <col min="10241" max="10241" width="7.140625" style="1" customWidth="1"/>
    <col min="10242" max="10242" width="39.42578125" style="1" customWidth="1"/>
    <col min="10243" max="10243" width="8.28515625" style="1" customWidth="1"/>
    <col min="10244" max="10244" width="10.28515625" style="1" customWidth="1"/>
    <col min="10245" max="10245" width="11.85546875" style="1" customWidth="1"/>
    <col min="10246" max="10246" width="14.140625" style="1" customWidth="1"/>
    <col min="10247" max="10251" width="9.140625" style="1"/>
    <col min="10252" max="10252" width="7.140625" style="1" customWidth="1"/>
    <col min="10253" max="10496" width="9.140625" style="1"/>
    <col min="10497" max="10497" width="7.140625" style="1" customWidth="1"/>
    <col min="10498" max="10498" width="39.42578125" style="1" customWidth="1"/>
    <col min="10499" max="10499" width="8.28515625" style="1" customWidth="1"/>
    <col min="10500" max="10500" width="10.28515625" style="1" customWidth="1"/>
    <col min="10501" max="10501" width="11.85546875" style="1" customWidth="1"/>
    <col min="10502" max="10502" width="14.140625" style="1" customWidth="1"/>
    <col min="10503" max="10507" width="9.140625" style="1"/>
    <col min="10508" max="10508" width="7.140625" style="1" customWidth="1"/>
    <col min="10509" max="10752" width="9.140625" style="1"/>
    <col min="10753" max="10753" width="7.140625" style="1" customWidth="1"/>
    <col min="10754" max="10754" width="39.42578125" style="1" customWidth="1"/>
    <col min="10755" max="10755" width="8.28515625" style="1" customWidth="1"/>
    <col min="10756" max="10756" width="10.28515625" style="1" customWidth="1"/>
    <col min="10757" max="10757" width="11.85546875" style="1" customWidth="1"/>
    <col min="10758" max="10758" width="14.140625" style="1" customWidth="1"/>
    <col min="10759" max="10763" width="9.140625" style="1"/>
    <col min="10764" max="10764" width="7.140625" style="1" customWidth="1"/>
    <col min="10765" max="11008" width="9.140625" style="1"/>
    <col min="11009" max="11009" width="7.140625" style="1" customWidth="1"/>
    <col min="11010" max="11010" width="39.42578125" style="1" customWidth="1"/>
    <col min="11011" max="11011" width="8.28515625" style="1" customWidth="1"/>
    <col min="11012" max="11012" width="10.28515625" style="1" customWidth="1"/>
    <col min="11013" max="11013" width="11.85546875" style="1" customWidth="1"/>
    <col min="11014" max="11014" width="14.140625" style="1" customWidth="1"/>
    <col min="11015" max="11019" width="9.140625" style="1"/>
    <col min="11020" max="11020" width="7.140625" style="1" customWidth="1"/>
    <col min="11021" max="11264" width="9.140625" style="1"/>
    <col min="11265" max="11265" width="7.140625" style="1" customWidth="1"/>
    <col min="11266" max="11266" width="39.42578125" style="1" customWidth="1"/>
    <col min="11267" max="11267" width="8.28515625" style="1" customWidth="1"/>
    <col min="11268" max="11268" width="10.28515625" style="1" customWidth="1"/>
    <col min="11269" max="11269" width="11.85546875" style="1" customWidth="1"/>
    <col min="11270" max="11270" width="14.140625" style="1" customWidth="1"/>
    <col min="11271" max="11275" width="9.140625" style="1"/>
    <col min="11276" max="11276" width="7.140625" style="1" customWidth="1"/>
    <col min="11277" max="11520" width="9.140625" style="1"/>
    <col min="11521" max="11521" width="7.140625" style="1" customWidth="1"/>
    <col min="11522" max="11522" width="39.42578125" style="1" customWidth="1"/>
    <col min="11523" max="11523" width="8.28515625" style="1" customWidth="1"/>
    <col min="11524" max="11524" width="10.28515625" style="1" customWidth="1"/>
    <col min="11525" max="11525" width="11.85546875" style="1" customWidth="1"/>
    <col min="11526" max="11526" width="14.140625" style="1" customWidth="1"/>
    <col min="11527" max="11531" width="9.140625" style="1"/>
    <col min="11532" max="11532" width="7.140625" style="1" customWidth="1"/>
    <col min="11533" max="11776" width="9.140625" style="1"/>
    <col min="11777" max="11777" width="7.140625" style="1" customWidth="1"/>
    <col min="11778" max="11778" width="39.42578125" style="1" customWidth="1"/>
    <col min="11779" max="11779" width="8.28515625" style="1" customWidth="1"/>
    <col min="11780" max="11780" width="10.28515625" style="1" customWidth="1"/>
    <col min="11781" max="11781" width="11.85546875" style="1" customWidth="1"/>
    <col min="11782" max="11782" width="14.140625" style="1" customWidth="1"/>
    <col min="11783" max="11787" width="9.140625" style="1"/>
    <col min="11788" max="11788" width="7.140625" style="1" customWidth="1"/>
    <col min="11789" max="12032" width="9.140625" style="1"/>
    <col min="12033" max="12033" width="7.140625" style="1" customWidth="1"/>
    <col min="12034" max="12034" width="39.42578125" style="1" customWidth="1"/>
    <col min="12035" max="12035" width="8.28515625" style="1" customWidth="1"/>
    <col min="12036" max="12036" width="10.28515625" style="1" customWidth="1"/>
    <col min="12037" max="12037" width="11.85546875" style="1" customWidth="1"/>
    <col min="12038" max="12038" width="14.140625" style="1" customWidth="1"/>
    <col min="12039" max="12043" width="9.140625" style="1"/>
    <col min="12044" max="12044" width="7.140625" style="1" customWidth="1"/>
    <col min="12045" max="12288" width="9.140625" style="1"/>
    <col min="12289" max="12289" width="7.140625" style="1" customWidth="1"/>
    <col min="12290" max="12290" width="39.42578125" style="1" customWidth="1"/>
    <col min="12291" max="12291" width="8.28515625" style="1" customWidth="1"/>
    <col min="12292" max="12292" width="10.28515625" style="1" customWidth="1"/>
    <col min="12293" max="12293" width="11.85546875" style="1" customWidth="1"/>
    <col min="12294" max="12294" width="14.140625" style="1" customWidth="1"/>
    <col min="12295" max="12299" width="9.140625" style="1"/>
    <col min="12300" max="12300" width="7.140625" style="1" customWidth="1"/>
    <col min="12301" max="12544" width="9.140625" style="1"/>
    <col min="12545" max="12545" width="7.140625" style="1" customWidth="1"/>
    <col min="12546" max="12546" width="39.42578125" style="1" customWidth="1"/>
    <col min="12547" max="12547" width="8.28515625" style="1" customWidth="1"/>
    <col min="12548" max="12548" width="10.28515625" style="1" customWidth="1"/>
    <col min="12549" max="12549" width="11.85546875" style="1" customWidth="1"/>
    <col min="12550" max="12550" width="14.140625" style="1" customWidth="1"/>
    <col min="12551" max="12555" width="9.140625" style="1"/>
    <col min="12556" max="12556" width="7.140625" style="1" customWidth="1"/>
    <col min="12557" max="12800" width="9.140625" style="1"/>
    <col min="12801" max="12801" width="7.140625" style="1" customWidth="1"/>
    <col min="12802" max="12802" width="39.42578125" style="1" customWidth="1"/>
    <col min="12803" max="12803" width="8.28515625" style="1" customWidth="1"/>
    <col min="12804" max="12804" width="10.28515625" style="1" customWidth="1"/>
    <col min="12805" max="12805" width="11.85546875" style="1" customWidth="1"/>
    <col min="12806" max="12806" width="14.140625" style="1" customWidth="1"/>
    <col min="12807" max="12811" width="9.140625" style="1"/>
    <col min="12812" max="12812" width="7.140625" style="1" customWidth="1"/>
    <col min="12813" max="13056" width="9.140625" style="1"/>
    <col min="13057" max="13057" width="7.140625" style="1" customWidth="1"/>
    <col min="13058" max="13058" width="39.42578125" style="1" customWidth="1"/>
    <col min="13059" max="13059" width="8.28515625" style="1" customWidth="1"/>
    <col min="13060" max="13060" width="10.28515625" style="1" customWidth="1"/>
    <col min="13061" max="13061" width="11.85546875" style="1" customWidth="1"/>
    <col min="13062" max="13062" width="14.140625" style="1" customWidth="1"/>
    <col min="13063" max="13067" width="9.140625" style="1"/>
    <col min="13068" max="13068" width="7.140625" style="1" customWidth="1"/>
    <col min="13069" max="13312" width="9.140625" style="1"/>
    <col min="13313" max="13313" width="7.140625" style="1" customWidth="1"/>
    <col min="13314" max="13314" width="39.42578125" style="1" customWidth="1"/>
    <col min="13315" max="13315" width="8.28515625" style="1" customWidth="1"/>
    <col min="13316" max="13316" width="10.28515625" style="1" customWidth="1"/>
    <col min="13317" max="13317" width="11.85546875" style="1" customWidth="1"/>
    <col min="13318" max="13318" width="14.140625" style="1" customWidth="1"/>
    <col min="13319" max="13323" width="9.140625" style="1"/>
    <col min="13324" max="13324" width="7.140625" style="1" customWidth="1"/>
    <col min="13325" max="13568" width="9.140625" style="1"/>
    <col min="13569" max="13569" width="7.140625" style="1" customWidth="1"/>
    <col min="13570" max="13570" width="39.42578125" style="1" customWidth="1"/>
    <col min="13571" max="13571" width="8.28515625" style="1" customWidth="1"/>
    <col min="13572" max="13572" width="10.28515625" style="1" customWidth="1"/>
    <col min="13573" max="13573" width="11.85546875" style="1" customWidth="1"/>
    <col min="13574" max="13574" width="14.140625" style="1" customWidth="1"/>
    <col min="13575" max="13579" width="9.140625" style="1"/>
    <col min="13580" max="13580" width="7.140625" style="1" customWidth="1"/>
    <col min="13581" max="13824" width="9.140625" style="1"/>
    <col min="13825" max="13825" width="7.140625" style="1" customWidth="1"/>
    <col min="13826" max="13826" width="39.42578125" style="1" customWidth="1"/>
    <col min="13827" max="13827" width="8.28515625" style="1" customWidth="1"/>
    <col min="13828" max="13828" width="10.28515625" style="1" customWidth="1"/>
    <col min="13829" max="13829" width="11.85546875" style="1" customWidth="1"/>
    <col min="13830" max="13830" width="14.140625" style="1" customWidth="1"/>
    <col min="13831" max="13835" width="9.140625" style="1"/>
    <col min="13836" max="13836" width="7.140625" style="1" customWidth="1"/>
    <col min="13837" max="14080" width="9.140625" style="1"/>
    <col min="14081" max="14081" width="7.140625" style="1" customWidth="1"/>
    <col min="14082" max="14082" width="39.42578125" style="1" customWidth="1"/>
    <col min="14083" max="14083" width="8.28515625" style="1" customWidth="1"/>
    <col min="14084" max="14084" width="10.28515625" style="1" customWidth="1"/>
    <col min="14085" max="14085" width="11.85546875" style="1" customWidth="1"/>
    <col min="14086" max="14086" width="14.140625" style="1" customWidth="1"/>
    <col min="14087" max="14091" width="9.140625" style="1"/>
    <col min="14092" max="14092" width="7.140625" style="1" customWidth="1"/>
    <col min="14093" max="14336" width="9.140625" style="1"/>
    <col min="14337" max="14337" width="7.140625" style="1" customWidth="1"/>
    <col min="14338" max="14338" width="39.42578125" style="1" customWidth="1"/>
    <col min="14339" max="14339" width="8.28515625" style="1" customWidth="1"/>
    <col min="14340" max="14340" width="10.28515625" style="1" customWidth="1"/>
    <col min="14341" max="14341" width="11.85546875" style="1" customWidth="1"/>
    <col min="14342" max="14342" width="14.140625" style="1" customWidth="1"/>
    <col min="14343" max="14347" width="9.140625" style="1"/>
    <col min="14348" max="14348" width="7.140625" style="1" customWidth="1"/>
    <col min="14349" max="14592" width="9.140625" style="1"/>
    <col min="14593" max="14593" width="7.140625" style="1" customWidth="1"/>
    <col min="14594" max="14594" width="39.42578125" style="1" customWidth="1"/>
    <col min="14595" max="14595" width="8.28515625" style="1" customWidth="1"/>
    <col min="14596" max="14596" width="10.28515625" style="1" customWidth="1"/>
    <col min="14597" max="14597" width="11.85546875" style="1" customWidth="1"/>
    <col min="14598" max="14598" width="14.140625" style="1" customWidth="1"/>
    <col min="14599" max="14603" width="9.140625" style="1"/>
    <col min="14604" max="14604" width="7.140625" style="1" customWidth="1"/>
    <col min="14605" max="14848" width="9.140625" style="1"/>
    <col min="14849" max="14849" width="7.140625" style="1" customWidth="1"/>
    <col min="14850" max="14850" width="39.42578125" style="1" customWidth="1"/>
    <col min="14851" max="14851" width="8.28515625" style="1" customWidth="1"/>
    <col min="14852" max="14852" width="10.28515625" style="1" customWidth="1"/>
    <col min="14853" max="14853" width="11.85546875" style="1" customWidth="1"/>
    <col min="14854" max="14854" width="14.140625" style="1" customWidth="1"/>
    <col min="14855" max="14859" width="9.140625" style="1"/>
    <col min="14860" max="14860" width="7.140625" style="1" customWidth="1"/>
    <col min="14861" max="15104" width="9.140625" style="1"/>
    <col min="15105" max="15105" width="7.140625" style="1" customWidth="1"/>
    <col min="15106" max="15106" width="39.42578125" style="1" customWidth="1"/>
    <col min="15107" max="15107" width="8.28515625" style="1" customWidth="1"/>
    <col min="15108" max="15108" width="10.28515625" style="1" customWidth="1"/>
    <col min="15109" max="15109" width="11.85546875" style="1" customWidth="1"/>
    <col min="15110" max="15110" width="14.140625" style="1" customWidth="1"/>
    <col min="15111" max="15115" width="9.140625" style="1"/>
    <col min="15116" max="15116" width="7.140625" style="1" customWidth="1"/>
    <col min="15117" max="15360" width="9.140625" style="1"/>
    <col min="15361" max="15361" width="7.140625" style="1" customWidth="1"/>
    <col min="15362" max="15362" width="39.42578125" style="1" customWidth="1"/>
    <col min="15363" max="15363" width="8.28515625" style="1" customWidth="1"/>
    <col min="15364" max="15364" width="10.28515625" style="1" customWidth="1"/>
    <col min="15365" max="15365" width="11.85546875" style="1" customWidth="1"/>
    <col min="15366" max="15366" width="14.140625" style="1" customWidth="1"/>
    <col min="15367" max="15371" width="9.140625" style="1"/>
    <col min="15372" max="15372" width="7.140625" style="1" customWidth="1"/>
    <col min="15373" max="15616" width="9.140625" style="1"/>
    <col min="15617" max="15617" width="7.140625" style="1" customWidth="1"/>
    <col min="15618" max="15618" width="39.42578125" style="1" customWidth="1"/>
    <col min="15619" max="15619" width="8.28515625" style="1" customWidth="1"/>
    <col min="15620" max="15620" width="10.28515625" style="1" customWidth="1"/>
    <col min="15621" max="15621" width="11.85546875" style="1" customWidth="1"/>
    <col min="15622" max="15622" width="14.140625" style="1" customWidth="1"/>
    <col min="15623" max="15627" width="9.140625" style="1"/>
    <col min="15628" max="15628" width="7.140625" style="1" customWidth="1"/>
    <col min="15629" max="15872" width="9.140625" style="1"/>
    <col min="15873" max="15873" width="7.140625" style="1" customWidth="1"/>
    <col min="15874" max="15874" width="39.42578125" style="1" customWidth="1"/>
    <col min="15875" max="15875" width="8.28515625" style="1" customWidth="1"/>
    <col min="15876" max="15876" width="10.28515625" style="1" customWidth="1"/>
    <col min="15877" max="15877" width="11.85546875" style="1" customWidth="1"/>
    <col min="15878" max="15878" width="14.140625" style="1" customWidth="1"/>
    <col min="15879" max="15883" width="9.140625" style="1"/>
    <col min="15884" max="15884" width="7.140625" style="1" customWidth="1"/>
    <col min="15885" max="16128" width="9.140625" style="1"/>
    <col min="16129" max="16129" width="7.140625" style="1" customWidth="1"/>
    <col min="16130" max="16130" width="39.42578125" style="1" customWidth="1"/>
    <col min="16131" max="16131" width="8.28515625" style="1" customWidth="1"/>
    <col min="16132" max="16132" width="10.28515625" style="1" customWidth="1"/>
    <col min="16133" max="16133" width="11.85546875" style="1" customWidth="1"/>
    <col min="16134" max="16134" width="14.140625" style="1" customWidth="1"/>
    <col min="16135" max="16139" width="9.140625" style="1"/>
    <col min="16140" max="16140" width="7.140625" style="1" customWidth="1"/>
    <col min="16141" max="16384" width="9.140625" style="1"/>
  </cols>
  <sheetData>
    <row r="1" spans="1:6">
      <c r="A1" s="79" t="s">
        <v>215</v>
      </c>
      <c r="B1" s="27" t="s">
        <v>216</v>
      </c>
    </row>
    <row r="2" spans="1:6">
      <c r="A2" s="79"/>
      <c r="B2" s="27"/>
    </row>
    <row r="3" spans="1:6" s="111" customFormat="1" ht="15">
      <c r="A3" s="129" t="s">
        <v>217</v>
      </c>
      <c r="B3" s="130"/>
      <c r="C3" s="131"/>
      <c r="D3" s="132"/>
      <c r="E3" s="279"/>
      <c r="F3" s="133"/>
    </row>
    <row r="4" spans="1:6" s="113" customFormat="1" ht="56.25" customHeight="1">
      <c r="A4" s="1184" t="s">
        <v>218</v>
      </c>
      <c r="B4" s="1207"/>
      <c r="C4" s="1207"/>
      <c r="D4" s="1207"/>
      <c r="E4" s="1207"/>
      <c r="F4" s="1208"/>
    </row>
    <row r="5" spans="1:6" s="113" customFormat="1" ht="27.75" customHeight="1">
      <c r="A5" s="1187" t="s">
        <v>219</v>
      </c>
      <c r="B5" s="1209"/>
      <c r="C5" s="1209"/>
      <c r="D5" s="1209"/>
      <c r="E5" s="1209"/>
      <c r="F5" s="1210"/>
    </row>
    <row r="6" spans="1:6" s="113" customFormat="1" ht="28.5" customHeight="1">
      <c r="A6" s="1187" t="s">
        <v>220</v>
      </c>
      <c r="B6" s="1209"/>
      <c r="C6" s="1209"/>
      <c r="D6" s="1209"/>
      <c r="E6" s="1209"/>
      <c r="F6" s="1210"/>
    </row>
    <row r="7" spans="1:6" s="113" customFormat="1" ht="26.25" customHeight="1">
      <c r="A7" s="1187" t="s">
        <v>221</v>
      </c>
      <c r="B7" s="1209"/>
      <c r="C7" s="1209"/>
      <c r="D7" s="1209"/>
      <c r="E7" s="1209"/>
      <c r="F7" s="1210"/>
    </row>
    <row r="8" spans="1:6" s="113" customFormat="1" ht="42" customHeight="1">
      <c r="A8" s="1187" t="s">
        <v>222</v>
      </c>
      <c r="B8" s="1209"/>
      <c r="C8" s="1209"/>
      <c r="D8" s="1209"/>
      <c r="E8" s="1209"/>
      <c r="F8" s="1210"/>
    </row>
    <row r="9" spans="1:6" s="113" customFormat="1" ht="28.5" customHeight="1">
      <c r="A9" s="1190" t="s">
        <v>223</v>
      </c>
      <c r="B9" s="1211"/>
      <c r="C9" s="1211"/>
      <c r="D9" s="1211"/>
      <c r="E9" s="1211"/>
      <c r="F9" s="1212"/>
    </row>
    <row r="10" spans="1:6" s="111" customFormat="1" ht="15">
      <c r="A10" s="159"/>
      <c r="B10" s="159"/>
      <c r="C10" s="160"/>
      <c r="D10" s="161"/>
      <c r="E10" s="162"/>
      <c r="F10" s="162"/>
    </row>
    <row r="11" spans="1:6" s="111" customFormat="1" ht="28.5" customHeight="1">
      <c r="A11" s="1206" t="s">
        <v>224</v>
      </c>
      <c r="B11" s="1206"/>
      <c r="C11" s="1206"/>
      <c r="D11" s="1206"/>
      <c r="E11" s="1206"/>
      <c r="F11" s="1206"/>
    </row>
    <row r="12" spans="1:6">
      <c r="A12" s="79"/>
      <c r="B12" s="27"/>
    </row>
    <row r="13" spans="1:6" s="27" customFormat="1" ht="17.25" thickBot="1">
      <c r="A13" s="80"/>
      <c r="B13" s="81" t="s">
        <v>74</v>
      </c>
      <c r="C13" s="82" t="s">
        <v>75</v>
      </c>
      <c r="D13" s="82" t="s">
        <v>76</v>
      </c>
      <c r="E13" s="117" t="s">
        <v>77</v>
      </c>
      <c r="F13" s="117" t="s">
        <v>78</v>
      </c>
    </row>
    <row r="14" spans="1:6" s="120" customFormat="1" ht="13.5" thickTop="1">
      <c r="A14" s="150"/>
      <c r="E14" s="142"/>
      <c r="F14" s="142"/>
    </row>
    <row r="15" spans="1:6" s="120" customFormat="1" ht="38.25">
      <c r="A15" s="119" t="s">
        <v>225</v>
      </c>
      <c r="B15" s="48" t="s">
        <v>226</v>
      </c>
      <c r="C15" s="86" t="s">
        <v>102</v>
      </c>
      <c r="D15" s="87">
        <v>459.19</v>
      </c>
      <c r="E15" s="139"/>
      <c r="F15" s="139">
        <f>E15*D15</f>
        <v>0</v>
      </c>
    </row>
    <row r="16" spans="1:6" s="120" customFormat="1" ht="12.75">
      <c r="A16" s="150"/>
      <c r="E16" s="142"/>
      <c r="F16" s="142"/>
    </row>
    <row r="17" spans="1:7" s="120" customFormat="1" ht="38.25">
      <c r="A17" s="119" t="s">
        <v>227</v>
      </c>
      <c r="B17" s="48" t="s">
        <v>228</v>
      </c>
      <c r="C17" s="86" t="s">
        <v>128</v>
      </c>
      <c r="D17" s="87">
        <v>352.15</v>
      </c>
      <c r="E17" s="139"/>
      <c r="F17" s="139">
        <f>E17*D17</f>
        <v>0</v>
      </c>
    </row>
    <row r="18" spans="1:7" s="120" customFormat="1" ht="12.75">
      <c r="A18" s="150"/>
      <c r="E18" s="142"/>
      <c r="F18" s="142"/>
    </row>
    <row r="19" spans="1:7" s="120" customFormat="1" ht="38.25">
      <c r="A19" s="119" t="s">
        <v>229</v>
      </c>
      <c r="B19" s="48" t="s">
        <v>230</v>
      </c>
      <c r="C19" s="86" t="s">
        <v>128</v>
      </c>
      <c r="D19" s="87">
        <v>59.98</v>
      </c>
      <c r="E19" s="139"/>
      <c r="F19" s="139">
        <f>E19*D19</f>
        <v>0</v>
      </c>
    </row>
    <row r="20" spans="1:7" s="120" customFormat="1" ht="12.75">
      <c r="A20" s="150"/>
      <c r="E20" s="142"/>
      <c r="F20" s="142"/>
    </row>
    <row r="21" spans="1:7" s="120" customFormat="1" ht="51">
      <c r="A21" s="119" t="s">
        <v>231</v>
      </c>
      <c r="B21" s="48" t="s">
        <v>232</v>
      </c>
      <c r="C21" s="86" t="s">
        <v>102</v>
      </c>
      <c r="D21" s="87">
        <v>152.31</v>
      </c>
      <c r="E21" s="139"/>
      <c r="F21" s="139">
        <f>E21*D21</f>
        <v>0</v>
      </c>
    </row>
    <row r="22" spans="1:7" s="120" customFormat="1" ht="12.75">
      <c r="A22" s="150"/>
      <c r="E22" s="142"/>
      <c r="F22" s="142"/>
    </row>
    <row r="23" spans="1:7" s="120" customFormat="1" ht="38.25">
      <c r="A23" s="119" t="s">
        <v>233</v>
      </c>
      <c r="B23" s="48" t="s">
        <v>234</v>
      </c>
      <c r="C23" s="86" t="s">
        <v>128</v>
      </c>
      <c r="D23" s="87">
        <v>27.31</v>
      </c>
      <c r="E23" s="139"/>
      <c r="F23" s="139">
        <f>E23*D23</f>
        <v>0</v>
      </c>
    </row>
    <row r="24" spans="1:7" s="120" customFormat="1" ht="12.75">
      <c r="A24" s="150"/>
      <c r="E24" s="142"/>
      <c r="F24" s="142"/>
    </row>
    <row r="25" spans="1:7" s="120" customFormat="1" ht="38.25">
      <c r="A25" s="119" t="s">
        <v>235</v>
      </c>
      <c r="B25" s="48" t="s">
        <v>236</v>
      </c>
      <c r="C25" s="86" t="s">
        <v>128</v>
      </c>
      <c r="D25" s="87">
        <v>7.11</v>
      </c>
      <c r="E25" s="139"/>
      <c r="F25" s="139">
        <f>E25*D25</f>
        <v>0</v>
      </c>
    </row>
    <row r="26" spans="1:7" s="120" customFormat="1" ht="12.75">
      <c r="A26" s="150"/>
      <c r="E26" s="142"/>
      <c r="F26" s="142"/>
    </row>
    <row r="27" spans="1:7" s="120" customFormat="1" ht="38.25">
      <c r="A27" s="119" t="s">
        <v>237</v>
      </c>
      <c r="B27" s="48" t="s">
        <v>238</v>
      </c>
      <c r="C27" s="86" t="s">
        <v>128</v>
      </c>
      <c r="D27" s="87">
        <v>34.44</v>
      </c>
      <c r="E27" s="139"/>
      <c r="F27" s="139">
        <f>E27*D27</f>
        <v>0</v>
      </c>
    </row>
    <row r="28" spans="1:7" s="120" customFormat="1" ht="12.75">
      <c r="A28" s="150"/>
      <c r="E28" s="142"/>
      <c r="F28" s="142"/>
    </row>
    <row r="29" spans="1:7" s="120" customFormat="1" ht="51">
      <c r="A29" s="119" t="s">
        <v>239</v>
      </c>
      <c r="B29" s="48" t="s">
        <v>240</v>
      </c>
      <c r="C29" s="86" t="s">
        <v>128</v>
      </c>
      <c r="D29" s="87">
        <v>2474.7399999999998</v>
      </c>
      <c r="E29" s="139"/>
      <c r="F29" s="139">
        <f>E29*D29</f>
        <v>0</v>
      </c>
    </row>
    <row r="30" spans="1:7" s="120" customFormat="1" ht="12.75">
      <c r="A30" s="150"/>
      <c r="E30" s="142"/>
      <c r="F30" s="142"/>
    </row>
    <row r="31" spans="1:7" s="120" customFormat="1" ht="51">
      <c r="A31" s="119" t="s">
        <v>241</v>
      </c>
      <c r="B31" s="48" t="s">
        <v>242</v>
      </c>
      <c r="C31" s="86" t="s">
        <v>128</v>
      </c>
      <c r="D31" s="87">
        <v>135.38</v>
      </c>
      <c r="E31" s="139"/>
      <c r="F31" s="139">
        <f>E31*D31</f>
        <v>0</v>
      </c>
      <c r="G31" s="109"/>
    </row>
    <row r="32" spans="1:7" s="120" customFormat="1" ht="12.75">
      <c r="A32" s="150"/>
      <c r="E32" s="142"/>
      <c r="F32" s="142"/>
    </row>
    <row r="33" spans="1:7" s="120" customFormat="1" ht="51">
      <c r="A33" s="119" t="s">
        <v>243</v>
      </c>
      <c r="B33" s="48" t="s">
        <v>244</v>
      </c>
      <c r="C33" s="86" t="s">
        <v>128</v>
      </c>
      <c r="D33" s="87">
        <v>145.02000000000001</v>
      </c>
      <c r="E33" s="139"/>
      <c r="F33" s="139">
        <f>E33*D33</f>
        <v>0</v>
      </c>
    </row>
    <row r="34" spans="1:7" s="120" customFormat="1" ht="12.75">
      <c r="A34" s="150"/>
      <c r="E34" s="142"/>
      <c r="F34" s="142"/>
    </row>
    <row r="35" spans="1:7" s="120" customFormat="1" ht="51">
      <c r="A35" s="119" t="s">
        <v>245</v>
      </c>
      <c r="B35" s="48" t="s">
        <v>246</v>
      </c>
      <c r="C35" s="86" t="s">
        <v>128</v>
      </c>
      <c r="D35" s="87">
        <v>54.19</v>
      </c>
      <c r="E35" s="139"/>
      <c r="F35" s="139">
        <f>E35*D35</f>
        <v>0</v>
      </c>
    </row>
    <row r="36" spans="1:7" s="120" customFormat="1" ht="12.75">
      <c r="A36" s="150"/>
      <c r="E36" s="142"/>
      <c r="F36" s="142"/>
    </row>
    <row r="37" spans="1:7" s="120" customFormat="1" ht="38.25">
      <c r="A37" s="119" t="s">
        <v>247</v>
      </c>
      <c r="B37" s="48" t="s">
        <v>248</v>
      </c>
      <c r="C37" s="86" t="s">
        <v>128</v>
      </c>
      <c r="D37" s="87">
        <v>27.03</v>
      </c>
      <c r="E37" s="139"/>
      <c r="F37" s="139">
        <f>E37*D37</f>
        <v>0</v>
      </c>
      <c r="G37" s="109"/>
    </row>
    <row r="38" spans="1:7" s="120" customFormat="1" ht="12.75">
      <c r="A38" s="150"/>
      <c r="E38" s="142"/>
      <c r="F38" s="142"/>
    </row>
    <row r="39" spans="1:7" s="120" customFormat="1" ht="51">
      <c r="A39" s="119" t="s">
        <v>249</v>
      </c>
      <c r="B39" s="48" t="s">
        <v>250</v>
      </c>
      <c r="C39" s="86" t="s">
        <v>128</v>
      </c>
      <c r="D39" s="87">
        <v>196.77</v>
      </c>
      <c r="E39" s="139"/>
      <c r="F39" s="139">
        <f>E39*D39</f>
        <v>0</v>
      </c>
      <c r="G39" s="109"/>
    </row>
    <row r="40" spans="1:7" s="120" customFormat="1" ht="12.75">
      <c r="A40" s="150"/>
      <c r="E40" s="142"/>
      <c r="F40" s="142"/>
    </row>
    <row r="41" spans="1:7" s="120" customFormat="1" ht="63.75">
      <c r="A41" s="119" t="s">
        <v>251</v>
      </c>
      <c r="B41" s="48" t="s">
        <v>252</v>
      </c>
      <c r="C41" s="86" t="s">
        <v>128</v>
      </c>
      <c r="D41" s="87">
        <v>98.72</v>
      </c>
      <c r="E41" s="139"/>
      <c r="F41" s="139">
        <f>E41*D41</f>
        <v>0</v>
      </c>
      <c r="G41" s="109"/>
    </row>
    <row r="42" spans="1:7" s="120" customFormat="1" ht="12.75">
      <c r="A42" s="150"/>
      <c r="E42" s="142"/>
      <c r="F42" s="142"/>
    </row>
    <row r="43" spans="1:7" s="120" customFormat="1" ht="76.5">
      <c r="A43" s="119" t="s">
        <v>253</v>
      </c>
      <c r="B43" s="48" t="s">
        <v>254</v>
      </c>
      <c r="C43" s="86" t="s">
        <v>128</v>
      </c>
      <c r="D43" s="87">
        <v>1424.73</v>
      </c>
      <c r="E43" s="139"/>
      <c r="F43" s="139">
        <f>E43*D43</f>
        <v>0</v>
      </c>
    </row>
    <row r="44" spans="1:7" s="120" customFormat="1" ht="12.75">
      <c r="A44" s="150"/>
      <c r="B44" s="48"/>
      <c r="C44" s="86"/>
      <c r="D44" s="87"/>
      <c r="E44" s="139"/>
      <c r="F44" s="139"/>
    </row>
    <row r="45" spans="1:7" s="120" customFormat="1" ht="63.75">
      <c r="A45" s="119" t="s">
        <v>255</v>
      </c>
      <c r="B45" s="48" t="s">
        <v>256</v>
      </c>
      <c r="C45" s="86" t="s">
        <v>128</v>
      </c>
      <c r="D45" s="87">
        <v>820</v>
      </c>
      <c r="E45" s="139"/>
      <c r="F45" s="139">
        <f>E45*D45</f>
        <v>0</v>
      </c>
      <c r="G45" s="109"/>
    </row>
    <row r="46" spans="1:7" s="120" customFormat="1" ht="12.75">
      <c r="A46" s="150"/>
      <c r="E46" s="142"/>
      <c r="F46" s="142"/>
    </row>
    <row r="47" spans="1:7" s="120" customFormat="1" ht="63.75">
      <c r="A47" s="119" t="s">
        <v>257</v>
      </c>
      <c r="B47" s="48" t="s">
        <v>258</v>
      </c>
      <c r="C47" s="86" t="s">
        <v>128</v>
      </c>
      <c r="D47" s="87">
        <v>72.88</v>
      </c>
      <c r="E47" s="139"/>
      <c r="F47" s="139">
        <f>E47*D47</f>
        <v>0</v>
      </c>
      <c r="G47" s="109"/>
    </row>
    <row r="48" spans="1:7" s="120" customFormat="1" ht="12.75">
      <c r="A48" s="150"/>
      <c r="E48" s="142"/>
      <c r="F48" s="142"/>
    </row>
    <row r="49" spans="1:7" s="120" customFormat="1" ht="63.75">
      <c r="A49" s="119" t="s">
        <v>259</v>
      </c>
      <c r="B49" s="48" t="s">
        <v>260</v>
      </c>
      <c r="C49" s="86" t="s">
        <v>128</v>
      </c>
      <c r="D49" s="984">
        <v>744.73</v>
      </c>
      <c r="E49" s="139"/>
      <c r="F49" s="139">
        <f>E49*D49</f>
        <v>0</v>
      </c>
      <c r="G49" s="109"/>
    </row>
    <row r="50" spans="1:7" s="120" customFormat="1" ht="12.75">
      <c r="A50" s="150"/>
      <c r="B50" s="163"/>
      <c r="E50" s="142"/>
      <c r="F50" s="142"/>
    </row>
    <row r="51" spans="1:7" s="120" customFormat="1" ht="51">
      <c r="A51" s="119" t="s">
        <v>261</v>
      </c>
      <c r="B51" s="163" t="s">
        <v>262</v>
      </c>
      <c r="C51" s="86" t="s">
        <v>263</v>
      </c>
      <c r="D51" s="994">
        <v>240</v>
      </c>
      <c r="E51" s="139"/>
      <c r="F51" s="139">
        <f>E51*D51</f>
        <v>0</v>
      </c>
    </row>
    <row r="52" spans="1:7" s="120" customFormat="1" ht="12.75">
      <c r="A52" s="119"/>
      <c r="B52" s="163"/>
      <c r="C52" s="86"/>
      <c r="D52" s="164"/>
      <c r="E52" s="139"/>
      <c r="F52" s="139"/>
    </row>
    <row r="53" spans="1:7" s="120" customFormat="1" ht="12.75">
      <c r="A53" s="946"/>
      <c r="B53" s="145"/>
      <c r="C53" s="943"/>
      <c r="D53" s="978"/>
      <c r="E53" s="947"/>
      <c r="F53" s="947"/>
    </row>
    <row r="54" spans="1:7" s="120" customFormat="1" ht="12.75">
      <c r="A54" s="165"/>
      <c r="B54" s="164"/>
      <c r="C54" s="86"/>
      <c r="D54" s="164"/>
      <c r="E54" s="139"/>
      <c r="F54" s="139"/>
    </row>
    <row r="55" spans="1:7" s="120" customFormat="1" ht="13.5" thickBot="1">
      <c r="A55" s="150"/>
      <c r="E55" s="142"/>
      <c r="F55" s="142"/>
    </row>
    <row r="56" spans="1:7" s="27" customFormat="1" ht="17.25" thickBot="1">
      <c r="A56" s="103"/>
      <c r="B56" s="104" t="s">
        <v>264</v>
      </c>
      <c r="C56" s="105"/>
      <c r="D56" s="106"/>
      <c r="E56" s="127"/>
      <c r="F56" s="127">
        <f>SUM(F14:F55)</f>
        <v>0</v>
      </c>
    </row>
    <row r="57" spans="1:7" s="120" customFormat="1" ht="13.5" thickTop="1">
      <c r="A57" s="150"/>
      <c r="E57" s="142"/>
      <c r="F57" s="142"/>
    </row>
    <row r="58" spans="1:7" s="120" customFormat="1" ht="12.75">
      <c r="A58" s="150"/>
      <c r="E58" s="142"/>
      <c r="F58" s="142"/>
    </row>
    <row r="59" spans="1:7" s="120" customFormat="1" ht="12.75">
      <c r="A59" s="150"/>
      <c r="E59" s="142"/>
      <c r="F59" s="142"/>
    </row>
    <row r="60" spans="1:7" s="120" customFormat="1" ht="12.75">
      <c r="A60" s="150"/>
      <c r="E60" s="142"/>
      <c r="F60" s="142"/>
    </row>
    <row r="61" spans="1:7" s="120" customFormat="1" ht="12.75">
      <c r="A61" s="150"/>
      <c r="E61" s="142"/>
      <c r="F61" s="142"/>
    </row>
    <row r="62" spans="1:7" s="120" customFormat="1" ht="12.75">
      <c r="A62" s="150"/>
      <c r="E62" s="142"/>
      <c r="F62" s="142"/>
    </row>
  </sheetData>
  <sheetProtection selectLockedCells="1" selectUnlockedCells="1"/>
  <mergeCells count="7">
    <mergeCell ref="A11:F11"/>
    <mergeCell ref="A4:F4"/>
    <mergeCell ref="A5:F5"/>
    <mergeCell ref="A6:F6"/>
    <mergeCell ref="A7:F7"/>
    <mergeCell ref="A8:F8"/>
    <mergeCell ref="A9:F9"/>
  </mergeCells>
  <pageMargins left="0.90551181102362199" right="0.51181102362204722" top="0.74803149606299213" bottom="0.74803149606299213" header="0.31496062992125984" footer="0.31496062992125984"/>
  <pageSetup paperSize="9" scale="95" firstPageNumber="0" orientation="portrait" horizontalDpi="300" verticalDpi="300" r:id="rId1"/>
  <headerFooter alignWithMargins="0">
    <oddHeader>&amp;L&amp;"Calibri,Krepko"&amp;9&amp;URUŠITEV IN NOVOGRADNJA PRIZIDKA K DOMU UPOKOJENCEV POLZELA&amp;R&amp;9POPIS GRADBENIH DEL
A/4.0 TESARSKA DELA - OPAŽ</oddHead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H90"/>
  <sheetViews>
    <sheetView view="pageBreakPreview" topLeftCell="A6" zoomScaleSheetLayoutView="100" workbookViewId="0">
      <selection activeCell="E13" sqref="E13:E15"/>
    </sheetView>
  </sheetViews>
  <sheetFormatPr defaultRowHeight="16.5"/>
  <cols>
    <col min="1" max="1" width="7.140625" style="50" customWidth="1"/>
    <col min="2" max="2" width="39.42578125" style="138" customWidth="1"/>
    <col min="3" max="3" width="8.28515625" style="1" customWidth="1"/>
    <col min="4" max="4" width="11" style="166" customWidth="1"/>
    <col min="5" max="5" width="11.85546875" style="57" customWidth="1"/>
    <col min="6" max="6" width="12.5703125" style="57" customWidth="1"/>
    <col min="7" max="7" width="9.140625" style="50"/>
    <col min="8" max="10" width="9.140625" style="1"/>
    <col min="11" max="11" width="7.140625" style="1" customWidth="1"/>
    <col min="12" max="256" width="9.140625" style="1"/>
    <col min="257" max="257" width="7.140625" style="1" customWidth="1"/>
    <col min="258" max="258" width="39.42578125" style="1" customWidth="1"/>
    <col min="259" max="259" width="8.28515625" style="1" customWidth="1"/>
    <col min="260" max="260" width="11" style="1" customWidth="1"/>
    <col min="261" max="261" width="11.85546875" style="1" customWidth="1"/>
    <col min="262" max="262" width="12.5703125" style="1" customWidth="1"/>
    <col min="263" max="266" width="9.140625" style="1"/>
    <col min="267" max="267" width="7.140625" style="1" customWidth="1"/>
    <col min="268" max="512" width="9.140625" style="1"/>
    <col min="513" max="513" width="7.140625" style="1" customWidth="1"/>
    <col min="514" max="514" width="39.42578125" style="1" customWidth="1"/>
    <col min="515" max="515" width="8.28515625" style="1" customWidth="1"/>
    <col min="516" max="516" width="11" style="1" customWidth="1"/>
    <col min="517" max="517" width="11.85546875" style="1" customWidth="1"/>
    <col min="518" max="518" width="12.5703125" style="1" customWidth="1"/>
    <col min="519" max="522" width="9.140625" style="1"/>
    <col min="523" max="523" width="7.140625" style="1" customWidth="1"/>
    <col min="524" max="768" width="9.140625" style="1"/>
    <col min="769" max="769" width="7.140625" style="1" customWidth="1"/>
    <col min="770" max="770" width="39.42578125" style="1" customWidth="1"/>
    <col min="771" max="771" width="8.28515625" style="1" customWidth="1"/>
    <col min="772" max="772" width="11" style="1" customWidth="1"/>
    <col min="773" max="773" width="11.85546875" style="1" customWidth="1"/>
    <col min="774" max="774" width="12.5703125" style="1" customWidth="1"/>
    <col min="775" max="778" width="9.140625" style="1"/>
    <col min="779" max="779" width="7.140625" style="1" customWidth="1"/>
    <col min="780" max="1024" width="9.140625" style="1"/>
    <col min="1025" max="1025" width="7.140625" style="1" customWidth="1"/>
    <col min="1026" max="1026" width="39.42578125" style="1" customWidth="1"/>
    <col min="1027" max="1027" width="8.28515625" style="1" customWidth="1"/>
    <col min="1028" max="1028" width="11" style="1" customWidth="1"/>
    <col min="1029" max="1029" width="11.85546875" style="1" customWidth="1"/>
    <col min="1030" max="1030" width="12.5703125" style="1" customWidth="1"/>
    <col min="1031" max="1034" width="9.140625" style="1"/>
    <col min="1035" max="1035" width="7.140625" style="1" customWidth="1"/>
    <col min="1036" max="1280" width="9.140625" style="1"/>
    <col min="1281" max="1281" width="7.140625" style="1" customWidth="1"/>
    <col min="1282" max="1282" width="39.42578125" style="1" customWidth="1"/>
    <col min="1283" max="1283" width="8.28515625" style="1" customWidth="1"/>
    <col min="1284" max="1284" width="11" style="1" customWidth="1"/>
    <col min="1285" max="1285" width="11.85546875" style="1" customWidth="1"/>
    <col min="1286" max="1286" width="12.5703125" style="1" customWidth="1"/>
    <col min="1287" max="1290" width="9.140625" style="1"/>
    <col min="1291" max="1291" width="7.140625" style="1" customWidth="1"/>
    <col min="1292" max="1536" width="9.140625" style="1"/>
    <col min="1537" max="1537" width="7.140625" style="1" customWidth="1"/>
    <col min="1538" max="1538" width="39.42578125" style="1" customWidth="1"/>
    <col min="1539" max="1539" width="8.28515625" style="1" customWidth="1"/>
    <col min="1540" max="1540" width="11" style="1" customWidth="1"/>
    <col min="1541" max="1541" width="11.85546875" style="1" customWidth="1"/>
    <col min="1542" max="1542" width="12.5703125" style="1" customWidth="1"/>
    <col min="1543" max="1546" width="9.140625" style="1"/>
    <col min="1547" max="1547" width="7.140625" style="1" customWidth="1"/>
    <col min="1548" max="1792" width="9.140625" style="1"/>
    <col min="1793" max="1793" width="7.140625" style="1" customWidth="1"/>
    <col min="1794" max="1794" width="39.42578125" style="1" customWidth="1"/>
    <col min="1795" max="1795" width="8.28515625" style="1" customWidth="1"/>
    <col min="1796" max="1796" width="11" style="1" customWidth="1"/>
    <col min="1797" max="1797" width="11.85546875" style="1" customWidth="1"/>
    <col min="1798" max="1798" width="12.5703125" style="1" customWidth="1"/>
    <col min="1799" max="1802" width="9.140625" style="1"/>
    <col min="1803" max="1803" width="7.140625" style="1" customWidth="1"/>
    <col min="1804" max="2048" width="9.140625" style="1"/>
    <col min="2049" max="2049" width="7.140625" style="1" customWidth="1"/>
    <col min="2050" max="2050" width="39.42578125" style="1" customWidth="1"/>
    <col min="2051" max="2051" width="8.28515625" style="1" customWidth="1"/>
    <col min="2052" max="2052" width="11" style="1" customWidth="1"/>
    <col min="2053" max="2053" width="11.85546875" style="1" customWidth="1"/>
    <col min="2054" max="2054" width="12.5703125" style="1" customWidth="1"/>
    <col min="2055" max="2058" width="9.140625" style="1"/>
    <col min="2059" max="2059" width="7.140625" style="1" customWidth="1"/>
    <col min="2060" max="2304" width="9.140625" style="1"/>
    <col min="2305" max="2305" width="7.140625" style="1" customWidth="1"/>
    <col min="2306" max="2306" width="39.42578125" style="1" customWidth="1"/>
    <col min="2307" max="2307" width="8.28515625" style="1" customWidth="1"/>
    <col min="2308" max="2308" width="11" style="1" customWidth="1"/>
    <col min="2309" max="2309" width="11.85546875" style="1" customWidth="1"/>
    <col min="2310" max="2310" width="12.5703125" style="1" customWidth="1"/>
    <col min="2311" max="2314" width="9.140625" style="1"/>
    <col min="2315" max="2315" width="7.140625" style="1" customWidth="1"/>
    <col min="2316" max="2560" width="9.140625" style="1"/>
    <col min="2561" max="2561" width="7.140625" style="1" customWidth="1"/>
    <col min="2562" max="2562" width="39.42578125" style="1" customWidth="1"/>
    <col min="2563" max="2563" width="8.28515625" style="1" customWidth="1"/>
    <col min="2564" max="2564" width="11" style="1" customWidth="1"/>
    <col min="2565" max="2565" width="11.85546875" style="1" customWidth="1"/>
    <col min="2566" max="2566" width="12.5703125" style="1" customWidth="1"/>
    <col min="2567" max="2570" width="9.140625" style="1"/>
    <col min="2571" max="2571" width="7.140625" style="1" customWidth="1"/>
    <col min="2572" max="2816" width="9.140625" style="1"/>
    <col min="2817" max="2817" width="7.140625" style="1" customWidth="1"/>
    <col min="2818" max="2818" width="39.42578125" style="1" customWidth="1"/>
    <col min="2819" max="2819" width="8.28515625" style="1" customWidth="1"/>
    <col min="2820" max="2820" width="11" style="1" customWidth="1"/>
    <col min="2821" max="2821" width="11.85546875" style="1" customWidth="1"/>
    <col min="2822" max="2822" width="12.5703125" style="1" customWidth="1"/>
    <col min="2823" max="2826" width="9.140625" style="1"/>
    <col min="2827" max="2827" width="7.140625" style="1" customWidth="1"/>
    <col min="2828" max="3072" width="9.140625" style="1"/>
    <col min="3073" max="3073" width="7.140625" style="1" customWidth="1"/>
    <col min="3074" max="3074" width="39.42578125" style="1" customWidth="1"/>
    <col min="3075" max="3075" width="8.28515625" style="1" customWidth="1"/>
    <col min="3076" max="3076" width="11" style="1" customWidth="1"/>
    <col min="3077" max="3077" width="11.85546875" style="1" customWidth="1"/>
    <col min="3078" max="3078" width="12.5703125" style="1" customWidth="1"/>
    <col min="3079" max="3082" width="9.140625" style="1"/>
    <col min="3083" max="3083" width="7.140625" style="1" customWidth="1"/>
    <col min="3084" max="3328" width="9.140625" style="1"/>
    <col min="3329" max="3329" width="7.140625" style="1" customWidth="1"/>
    <col min="3330" max="3330" width="39.42578125" style="1" customWidth="1"/>
    <col min="3331" max="3331" width="8.28515625" style="1" customWidth="1"/>
    <col min="3332" max="3332" width="11" style="1" customWidth="1"/>
    <col min="3333" max="3333" width="11.85546875" style="1" customWidth="1"/>
    <col min="3334" max="3334" width="12.5703125" style="1" customWidth="1"/>
    <col min="3335" max="3338" width="9.140625" style="1"/>
    <col min="3339" max="3339" width="7.140625" style="1" customWidth="1"/>
    <col min="3340" max="3584" width="9.140625" style="1"/>
    <col min="3585" max="3585" width="7.140625" style="1" customWidth="1"/>
    <col min="3586" max="3586" width="39.42578125" style="1" customWidth="1"/>
    <col min="3587" max="3587" width="8.28515625" style="1" customWidth="1"/>
    <col min="3588" max="3588" width="11" style="1" customWidth="1"/>
    <col min="3589" max="3589" width="11.85546875" style="1" customWidth="1"/>
    <col min="3590" max="3590" width="12.5703125" style="1" customWidth="1"/>
    <col min="3591" max="3594" width="9.140625" style="1"/>
    <col min="3595" max="3595" width="7.140625" style="1" customWidth="1"/>
    <col min="3596" max="3840" width="9.140625" style="1"/>
    <col min="3841" max="3841" width="7.140625" style="1" customWidth="1"/>
    <col min="3842" max="3842" width="39.42578125" style="1" customWidth="1"/>
    <col min="3843" max="3843" width="8.28515625" style="1" customWidth="1"/>
    <col min="3844" max="3844" width="11" style="1" customWidth="1"/>
    <col min="3845" max="3845" width="11.85546875" style="1" customWidth="1"/>
    <col min="3846" max="3846" width="12.5703125" style="1" customWidth="1"/>
    <col min="3847" max="3850" width="9.140625" style="1"/>
    <col min="3851" max="3851" width="7.140625" style="1" customWidth="1"/>
    <col min="3852" max="4096" width="9.140625" style="1"/>
    <col min="4097" max="4097" width="7.140625" style="1" customWidth="1"/>
    <col min="4098" max="4098" width="39.42578125" style="1" customWidth="1"/>
    <col min="4099" max="4099" width="8.28515625" style="1" customWidth="1"/>
    <col min="4100" max="4100" width="11" style="1" customWidth="1"/>
    <col min="4101" max="4101" width="11.85546875" style="1" customWidth="1"/>
    <col min="4102" max="4102" width="12.5703125" style="1" customWidth="1"/>
    <col min="4103" max="4106" width="9.140625" style="1"/>
    <col min="4107" max="4107" width="7.140625" style="1" customWidth="1"/>
    <col min="4108" max="4352" width="9.140625" style="1"/>
    <col min="4353" max="4353" width="7.140625" style="1" customWidth="1"/>
    <col min="4354" max="4354" width="39.42578125" style="1" customWidth="1"/>
    <col min="4355" max="4355" width="8.28515625" style="1" customWidth="1"/>
    <col min="4356" max="4356" width="11" style="1" customWidth="1"/>
    <col min="4357" max="4357" width="11.85546875" style="1" customWidth="1"/>
    <col min="4358" max="4358" width="12.5703125" style="1" customWidth="1"/>
    <col min="4359" max="4362" width="9.140625" style="1"/>
    <col min="4363" max="4363" width="7.140625" style="1" customWidth="1"/>
    <col min="4364" max="4608" width="9.140625" style="1"/>
    <col min="4609" max="4609" width="7.140625" style="1" customWidth="1"/>
    <col min="4610" max="4610" width="39.42578125" style="1" customWidth="1"/>
    <col min="4611" max="4611" width="8.28515625" style="1" customWidth="1"/>
    <col min="4612" max="4612" width="11" style="1" customWidth="1"/>
    <col min="4613" max="4613" width="11.85546875" style="1" customWidth="1"/>
    <col min="4614" max="4614" width="12.5703125" style="1" customWidth="1"/>
    <col min="4615" max="4618" width="9.140625" style="1"/>
    <col min="4619" max="4619" width="7.140625" style="1" customWidth="1"/>
    <col min="4620" max="4864" width="9.140625" style="1"/>
    <col min="4865" max="4865" width="7.140625" style="1" customWidth="1"/>
    <col min="4866" max="4866" width="39.42578125" style="1" customWidth="1"/>
    <col min="4867" max="4867" width="8.28515625" style="1" customWidth="1"/>
    <col min="4868" max="4868" width="11" style="1" customWidth="1"/>
    <col min="4869" max="4869" width="11.85546875" style="1" customWidth="1"/>
    <col min="4870" max="4870" width="12.5703125" style="1" customWidth="1"/>
    <col min="4871" max="4874" width="9.140625" style="1"/>
    <col min="4875" max="4875" width="7.140625" style="1" customWidth="1"/>
    <col min="4876" max="5120" width="9.140625" style="1"/>
    <col min="5121" max="5121" width="7.140625" style="1" customWidth="1"/>
    <col min="5122" max="5122" width="39.42578125" style="1" customWidth="1"/>
    <col min="5123" max="5123" width="8.28515625" style="1" customWidth="1"/>
    <col min="5124" max="5124" width="11" style="1" customWidth="1"/>
    <col min="5125" max="5125" width="11.85546875" style="1" customWidth="1"/>
    <col min="5126" max="5126" width="12.5703125" style="1" customWidth="1"/>
    <col min="5127" max="5130" width="9.140625" style="1"/>
    <col min="5131" max="5131" width="7.140625" style="1" customWidth="1"/>
    <col min="5132" max="5376" width="9.140625" style="1"/>
    <col min="5377" max="5377" width="7.140625" style="1" customWidth="1"/>
    <col min="5378" max="5378" width="39.42578125" style="1" customWidth="1"/>
    <col min="5379" max="5379" width="8.28515625" style="1" customWidth="1"/>
    <col min="5380" max="5380" width="11" style="1" customWidth="1"/>
    <col min="5381" max="5381" width="11.85546875" style="1" customWidth="1"/>
    <col min="5382" max="5382" width="12.5703125" style="1" customWidth="1"/>
    <col min="5383" max="5386" width="9.140625" style="1"/>
    <col min="5387" max="5387" width="7.140625" style="1" customWidth="1"/>
    <col min="5388" max="5632" width="9.140625" style="1"/>
    <col min="5633" max="5633" width="7.140625" style="1" customWidth="1"/>
    <col min="5634" max="5634" width="39.42578125" style="1" customWidth="1"/>
    <col min="5635" max="5635" width="8.28515625" style="1" customWidth="1"/>
    <col min="5636" max="5636" width="11" style="1" customWidth="1"/>
    <col min="5637" max="5637" width="11.85546875" style="1" customWidth="1"/>
    <col min="5638" max="5638" width="12.5703125" style="1" customWidth="1"/>
    <col min="5639" max="5642" width="9.140625" style="1"/>
    <col min="5643" max="5643" width="7.140625" style="1" customWidth="1"/>
    <col min="5644" max="5888" width="9.140625" style="1"/>
    <col min="5889" max="5889" width="7.140625" style="1" customWidth="1"/>
    <col min="5890" max="5890" width="39.42578125" style="1" customWidth="1"/>
    <col min="5891" max="5891" width="8.28515625" style="1" customWidth="1"/>
    <col min="5892" max="5892" width="11" style="1" customWidth="1"/>
    <col min="5893" max="5893" width="11.85546875" style="1" customWidth="1"/>
    <col min="5894" max="5894" width="12.5703125" style="1" customWidth="1"/>
    <col min="5895" max="5898" width="9.140625" style="1"/>
    <col min="5899" max="5899" width="7.140625" style="1" customWidth="1"/>
    <col min="5900" max="6144" width="9.140625" style="1"/>
    <col min="6145" max="6145" width="7.140625" style="1" customWidth="1"/>
    <col min="6146" max="6146" width="39.42578125" style="1" customWidth="1"/>
    <col min="6147" max="6147" width="8.28515625" style="1" customWidth="1"/>
    <col min="6148" max="6148" width="11" style="1" customWidth="1"/>
    <col min="6149" max="6149" width="11.85546875" style="1" customWidth="1"/>
    <col min="6150" max="6150" width="12.5703125" style="1" customWidth="1"/>
    <col min="6151" max="6154" width="9.140625" style="1"/>
    <col min="6155" max="6155" width="7.140625" style="1" customWidth="1"/>
    <col min="6156" max="6400" width="9.140625" style="1"/>
    <col min="6401" max="6401" width="7.140625" style="1" customWidth="1"/>
    <col min="6402" max="6402" width="39.42578125" style="1" customWidth="1"/>
    <col min="6403" max="6403" width="8.28515625" style="1" customWidth="1"/>
    <col min="6404" max="6404" width="11" style="1" customWidth="1"/>
    <col min="6405" max="6405" width="11.85546875" style="1" customWidth="1"/>
    <col min="6406" max="6406" width="12.5703125" style="1" customWidth="1"/>
    <col min="6407" max="6410" width="9.140625" style="1"/>
    <col min="6411" max="6411" width="7.140625" style="1" customWidth="1"/>
    <col min="6412" max="6656" width="9.140625" style="1"/>
    <col min="6657" max="6657" width="7.140625" style="1" customWidth="1"/>
    <col min="6658" max="6658" width="39.42578125" style="1" customWidth="1"/>
    <col min="6659" max="6659" width="8.28515625" style="1" customWidth="1"/>
    <col min="6660" max="6660" width="11" style="1" customWidth="1"/>
    <col min="6661" max="6661" width="11.85546875" style="1" customWidth="1"/>
    <col min="6662" max="6662" width="12.5703125" style="1" customWidth="1"/>
    <col min="6663" max="6666" width="9.140625" style="1"/>
    <col min="6667" max="6667" width="7.140625" style="1" customWidth="1"/>
    <col min="6668" max="6912" width="9.140625" style="1"/>
    <col min="6913" max="6913" width="7.140625" style="1" customWidth="1"/>
    <col min="6914" max="6914" width="39.42578125" style="1" customWidth="1"/>
    <col min="6915" max="6915" width="8.28515625" style="1" customWidth="1"/>
    <col min="6916" max="6916" width="11" style="1" customWidth="1"/>
    <col min="6917" max="6917" width="11.85546875" style="1" customWidth="1"/>
    <col min="6918" max="6918" width="12.5703125" style="1" customWidth="1"/>
    <col min="6919" max="6922" width="9.140625" style="1"/>
    <col min="6923" max="6923" width="7.140625" style="1" customWidth="1"/>
    <col min="6924" max="7168" width="9.140625" style="1"/>
    <col min="7169" max="7169" width="7.140625" style="1" customWidth="1"/>
    <col min="7170" max="7170" width="39.42578125" style="1" customWidth="1"/>
    <col min="7171" max="7171" width="8.28515625" style="1" customWidth="1"/>
    <col min="7172" max="7172" width="11" style="1" customWidth="1"/>
    <col min="7173" max="7173" width="11.85546875" style="1" customWidth="1"/>
    <col min="7174" max="7174" width="12.5703125" style="1" customWidth="1"/>
    <col min="7175" max="7178" width="9.140625" style="1"/>
    <col min="7179" max="7179" width="7.140625" style="1" customWidth="1"/>
    <col min="7180" max="7424" width="9.140625" style="1"/>
    <col min="7425" max="7425" width="7.140625" style="1" customWidth="1"/>
    <col min="7426" max="7426" width="39.42578125" style="1" customWidth="1"/>
    <col min="7427" max="7427" width="8.28515625" style="1" customWidth="1"/>
    <col min="7428" max="7428" width="11" style="1" customWidth="1"/>
    <col min="7429" max="7429" width="11.85546875" style="1" customWidth="1"/>
    <col min="7430" max="7430" width="12.5703125" style="1" customWidth="1"/>
    <col min="7431" max="7434" width="9.140625" style="1"/>
    <col min="7435" max="7435" width="7.140625" style="1" customWidth="1"/>
    <col min="7436" max="7680" width="9.140625" style="1"/>
    <col min="7681" max="7681" width="7.140625" style="1" customWidth="1"/>
    <col min="7682" max="7682" width="39.42578125" style="1" customWidth="1"/>
    <col min="7683" max="7683" width="8.28515625" style="1" customWidth="1"/>
    <col min="7684" max="7684" width="11" style="1" customWidth="1"/>
    <col min="7685" max="7685" width="11.85546875" style="1" customWidth="1"/>
    <col min="7686" max="7686" width="12.5703125" style="1" customWidth="1"/>
    <col min="7687" max="7690" width="9.140625" style="1"/>
    <col min="7691" max="7691" width="7.140625" style="1" customWidth="1"/>
    <col min="7692" max="7936" width="9.140625" style="1"/>
    <col min="7937" max="7937" width="7.140625" style="1" customWidth="1"/>
    <col min="7938" max="7938" width="39.42578125" style="1" customWidth="1"/>
    <col min="7939" max="7939" width="8.28515625" style="1" customWidth="1"/>
    <col min="7940" max="7940" width="11" style="1" customWidth="1"/>
    <col min="7941" max="7941" width="11.85546875" style="1" customWidth="1"/>
    <col min="7942" max="7942" width="12.5703125" style="1" customWidth="1"/>
    <col min="7943" max="7946" width="9.140625" style="1"/>
    <col min="7947" max="7947" width="7.140625" style="1" customWidth="1"/>
    <col min="7948" max="8192" width="9.140625" style="1"/>
    <col min="8193" max="8193" width="7.140625" style="1" customWidth="1"/>
    <col min="8194" max="8194" width="39.42578125" style="1" customWidth="1"/>
    <col min="8195" max="8195" width="8.28515625" style="1" customWidth="1"/>
    <col min="8196" max="8196" width="11" style="1" customWidth="1"/>
    <col min="8197" max="8197" width="11.85546875" style="1" customWidth="1"/>
    <col min="8198" max="8198" width="12.5703125" style="1" customWidth="1"/>
    <col min="8199" max="8202" width="9.140625" style="1"/>
    <col min="8203" max="8203" width="7.140625" style="1" customWidth="1"/>
    <col min="8204" max="8448" width="9.140625" style="1"/>
    <col min="8449" max="8449" width="7.140625" style="1" customWidth="1"/>
    <col min="8450" max="8450" width="39.42578125" style="1" customWidth="1"/>
    <col min="8451" max="8451" width="8.28515625" style="1" customWidth="1"/>
    <col min="8452" max="8452" width="11" style="1" customWidth="1"/>
    <col min="8453" max="8453" width="11.85546875" style="1" customWidth="1"/>
    <col min="8454" max="8454" width="12.5703125" style="1" customWidth="1"/>
    <col min="8455" max="8458" width="9.140625" style="1"/>
    <col min="8459" max="8459" width="7.140625" style="1" customWidth="1"/>
    <col min="8460" max="8704" width="9.140625" style="1"/>
    <col min="8705" max="8705" width="7.140625" style="1" customWidth="1"/>
    <col min="8706" max="8706" width="39.42578125" style="1" customWidth="1"/>
    <col min="8707" max="8707" width="8.28515625" style="1" customWidth="1"/>
    <col min="8708" max="8708" width="11" style="1" customWidth="1"/>
    <col min="8709" max="8709" width="11.85546875" style="1" customWidth="1"/>
    <col min="8710" max="8710" width="12.5703125" style="1" customWidth="1"/>
    <col min="8711" max="8714" width="9.140625" style="1"/>
    <col min="8715" max="8715" width="7.140625" style="1" customWidth="1"/>
    <col min="8716" max="8960" width="9.140625" style="1"/>
    <col min="8961" max="8961" width="7.140625" style="1" customWidth="1"/>
    <col min="8962" max="8962" width="39.42578125" style="1" customWidth="1"/>
    <col min="8963" max="8963" width="8.28515625" style="1" customWidth="1"/>
    <col min="8964" max="8964" width="11" style="1" customWidth="1"/>
    <col min="8965" max="8965" width="11.85546875" style="1" customWidth="1"/>
    <col min="8966" max="8966" width="12.5703125" style="1" customWidth="1"/>
    <col min="8967" max="8970" width="9.140625" style="1"/>
    <col min="8971" max="8971" width="7.140625" style="1" customWidth="1"/>
    <col min="8972" max="9216" width="9.140625" style="1"/>
    <col min="9217" max="9217" width="7.140625" style="1" customWidth="1"/>
    <col min="9218" max="9218" width="39.42578125" style="1" customWidth="1"/>
    <col min="9219" max="9219" width="8.28515625" style="1" customWidth="1"/>
    <col min="9220" max="9220" width="11" style="1" customWidth="1"/>
    <col min="9221" max="9221" width="11.85546875" style="1" customWidth="1"/>
    <col min="9222" max="9222" width="12.5703125" style="1" customWidth="1"/>
    <col min="9223" max="9226" width="9.140625" style="1"/>
    <col min="9227" max="9227" width="7.140625" style="1" customWidth="1"/>
    <col min="9228" max="9472" width="9.140625" style="1"/>
    <col min="9473" max="9473" width="7.140625" style="1" customWidth="1"/>
    <col min="9474" max="9474" width="39.42578125" style="1" customWidth="1"/>
    <col min="9475" max="9475" width="8.28515625" style="1" customWidth="1"/>
    <col min="9476" max="9476" width="11" style="1" customWidth="1"/>
    <col min="9477" max="9477" width="11.85546875" style="1" customWidth="1"/>
    <col min="9478" max="9478" width="12.5703125" style="1" customWidth="1"/>
    <col min="9479" max="9482" width="9.140625" style="1"/>
    <col min="9483" max="9483" width="7.140625" style="1" customWidth="1"/>
    <col min="9484" max="9728" width="9.140625" style="1"/>
    <col min="9729" max="9729" width="7.140625" style="1" customWidth="1"/>
    <col min="9730" max="9730" width="39.42578125" style="1" customWidth="1"/>
    <col min="9731" max="9731" width="8.28515625" style="1" customWidth="1"/>
    <col min="9732" max="9732" width="11" style="1" customWidth="1"/>
    <col min="9733" max="9733" width="11.85546875" style="1" customWidth="1"/>
    <col min="9734" max="9734" width="12.5703125" style="1" customWidth="1"/>
    <col min="9735" max="9738" width="9.140625" style="1"/>
    <col min="9739" max="9739" width="7.140625" style="1" customWidth="1"/>
    <col min="9740" max="9984" width="9.140625" style="1"/>
    <col min="9985" max="9985" width="7.140625" style="1" customWidth="1"/>
    <col min="9986" max="9986" width="39.42578125" style="1" customWidth="1"/>
    <col min="9987" max="9987" width="8.28515625" style="1" customWidth="1"/>
    <col min="9988" max="9988" width="11" style="1" customWidth="1"/>
    <col min="9989" max="9989" width="11.85546875" style="1" customWidth="1"/>
    <col min="9990" max="9990" width="12.5703125" style="1" customWidth="1"/>
    <col min="9991" max="9994" width="9.140625" style="1"/>
    <col min="9995" max="9995" width="7.140625" style="1" customWidth="1"/>
    <col min="9996" max="10240" width="9.140625" style="1"/>
    <col min="10241" max="10241" width="7.140625" style="1" customWidth="1"/>
    <col min="10242" max="10242" width="39.42578125" style="1" customWidth="1"/>
    <col min="10243" max="10243" width="8.28515625" style="1" customWidth="1"/>
    <col min="10244" max="10244" width="11" style="1" customWidth="1"/>
    <col min="10245" max="10245" width="11.85546875" style="1" customWidth="1"/>
    <col min="10246" max="10246" width="12.5703125" style="1" customWidth="1"/>
    <col min="10247" max="10250" width="9.140625" style="1"/>
    <col min="10251" max="10251" width="7.140625" style="1" customWidth="1"/>
    <col min="10252" max="10496" width="9.140625" style="1"/>
    <col min="10497" max="10497" width="7.140625" style="1" customWidth="1"/>
    <col min="10498" max="10498" width="39.42578125" style="1" customWidth="1"/>
    <col min="10499" max="10499" width="8.28515625" style="1" customWidth="1"/>
    <col min="10500" max="10500" width="11" style="1" customWidth="1"/>
    <col min="10501" max="10501" width="11.85546875" style="1" customWidth="1"/>
    <col min="10502" max="10502" width="12.5703125" style="1" customWidth="1"/>
    <col min="10503" max="10506" width="9.140625" style="1"/>
    <col min="10507" max="10507" width="7.140625" style="1" customWidth="1"/>
    <col min="10508" max="10752" width="9.140625" style="1"/>
    <col min="10753" max="10753" width="7.140625" style="1" customWidth="1"/>
    <col min="10754" max="10754" width="39.42578125" style="1" customWidth="1"/>
    <col min="10755" max="10755" width="8.28515625" style="1" customWidth="1"/>
    <col min="10756" max="10756" width="11" style="1" customWidth="1"/>
    <col min="10757" max="10757" width="11.85546875" style="1" customWidth="1"/>
    <col min="10758" max="10758" width="12.5703125" style="1" customWidth="1"/>
    <col min="10759" max="10762" width="9.140625" style="1"/>
    <col min="10763" max="10763" width="7.140625" style="1" customWidth="1"/>
    <col min="10764" max="11008" width="9.140625" style="1"/>
    <col min="11009" max="11009" width="7.140625" style="1" customWidth="1"/>
    <col min="11010" max="11010" width="39.42578125" style="1" customWidth="1"/>
    <col min="11011" max="11011" width="8.28515625" style="1" customWidth="1"/>
    <col min="11012" max="11012" width="11" style="1" customWidth="1"/>
    <col min="11013" max="11013" width="11.85546875" style="1" customWidth="1"/>
    <col min="11014" max="11014" width="12.5703125" style="1" customWidth="1"/>
    <col min="11015" max="11018" width="9.140625" style="1"/>
    <col min="11019" max="11019" width="7.140625" style="1" customWidth="1"/>
    <col min="11020" max="11264" width="9.140625" style="1"/>
    <col min="11265" max="11265" width="7.140625" style="1" customWidth="1"/>
    <col min="11266" max="11266" width="39.42578125" style="1" customWidth="1"/>
    <col min="11267" max="11267" width="8.28515625" style="1" customWidth="1"/>
    <col min="11268" max="11268" width="11" style="1" customWidth="1"/>
    <col min="11269" max="11269" width="11.85546875" style="1" customWidth="1"/>
    <col min="11270" max="11270" width="12.5703125" style="1" customWidth="1"/>
    <col min="11271" max="11274" width="9.140625" style="1"/>
    <col min="11275" max="11275" width="7.140625" style="1" customWidth="1"/>
    <col min="11276" max="11520" width="9.140625" style="1"/>
    <col min="11521" max="11521" width="7.140625" style="1" customWidth="1"/>
    <col min="11522" max="11522" width="39.42578125" style="1" customWidth="1"/>
    <col min="11523" max="11523" width="8.28515625" style="1" customWidth="1"/>
    <col min="11524" max="11524" width="11" style="1" customWidth="1"/>
    <col min="11525" max="11525" width="11.85546875" style="1" customWidth="1"/>
    <col min="11526" max="11526" width="12.5703125" style="1" customWidth="1"/>
    <col min="11527" max="11530" width="9.140625" style="1"/>
    <col min="11531" max="11531" width="7.140625" style="1" customWidth="1"/>
    <col min="11532" max="11776" width="9.140625" style="1"/>
    <col min="11777" max="11777" width="7.140625" style="1" customWidth="1"/>
    <col min="11778" max="11778" width="39.42578125" style="1" customWidth="1"/>
    <col min="11779" max="11779" width="8.28515625" style="1" customWidth="1"/>
    <col min="11780" max="11780" width="11" style="1" customWidth="1"/>
    <col min="11781" max="11781" width="11.85546875" style="1" customWidth="1"/>
    <col min="11782" max="11782" width="12.5703125" style="1" customWidth="1"/>
    <col min="11783" max="11786" width="9.140625" style="1"/>
    <col min="11787" max="11787" width="7.140625" style="1" customWidth="1"/>
    <col min="11788" max="12032" width="9.140625" style="1"/>
    <col min="12033" max="12033" width="7.140625" style="1" customWidth="1"/>
    <col min="12034" max="12034" width="39.42578125" style="1" customWidth="1"/>
    <col min="12035" max="12035" width="8.28515625" style="1" customWidth="1"/>
    <col min="12036" max="12036" width="11" style="1" customWidth="1"/>
    <col min="12037" max="12037" width="11.85546875" style="1" customWidth="1"/>
    <col min="12038" max="12038" width="12.5703125" style="1" customWidth="1"/>
    <col min="12039" max="12042" width="9.140625" style="1"/>
    <col min="12043" max="12043" width="7.140625" style="1" customWidth="1"/>
    <col min="12044" max="12288" width="9.140625" style="1"/>
    <col min="12289" max="12289" width="7.140625" style="1" customWidth="1"/>
    <col min="12290" max="12290" width="39.42578125" style="1" customWidth="1"/>
    <col min="12291" max="12291" width="8.28515625" style="1" customWidth="1"/>
    <col min="12292" max="12292" width="11" style="1" customWidth="1"/>
    <col min="12293" max="12293" width="11.85546875" style="1" customWidth="1"/>
    <col min="12294" max="12294" width="12.5703125" style="1" customWidth="1"/>
    <col min="12295" max="12298" width="9.140625" style="1"/>
    <col min="12299" max="12299" width="7.140625" style="1" customWidth="1"/>
    <col min="12300" max="12544" width="9.140625" style="1"/>
    <col min="12545" max="12545" width="7.140625" style="1" customWidth="1"/>
    <col min="12546" max="12546" width="39.42578125" style="1" customWidth="1"/>
    <col min="12547" max="12547" width="8.28515625" style="1" customWidth="1"/>
    <col min="12548" max="12548" width="11" style="1" customWidth="1"/>
    <col min="12549" max="12549" width="11.85546875" style="1" customWidth="1"/>
    <col min="12550" max="12550" width="12.5703125" style="1" customWidth="1"/>
    <col min="12551" max="12554" width="9.140625" style="1"/>
    <col min="12555" max="12555" width="7.140625" style="1" customWidth="1"/>
    <col min="12556" max="12800" width="9.140625" style="1"/>
    <col min="12801" max="12801" width="7.140625" style="1" customWidth="1"/>
    <col min="12802" max="12802" width="39.42578125" style="1" customWidth="1"/>
    <col min="12803" max="12803" width="8.28515625" style="1" customWidth="1"/>
    <col min="12804" max="12804" width="11" style="1" customWidth="1"/>
    <col min="12805" max="12805" width="11.85546875" style="1" customWidth="1"/>
    <col min="12806" max="12806" width="12.5703125" style="1" customWidth="1"/>
    <col min="12807" max="12810" width="9.140625" style="1"/>
    <col min="12811" max="12811" width="7.140625" style="1" customWidth="1"/>
    <col min="12812" max="13056" width="9.140625" style="1"/>
    <col min="13057" max="13057" width="7.140625" style="1" customWidth="1"/>
    <col min="13058" max="13058" width="39.42578125" style="1" customWidth="1"/>
    <col min="13059" max="13059" width="8.28515625" style="1" customWidth="1"/>
    <col min="13060" max="13060" width="11" style="1" customWidth="1"/>
    <col min="13061" max="13061" width="11.85546875" style="1" customWidth="1"/>
    <col min="13062" max="13062" width="12.5703125" style="1" customWidth="1"/>
    <col min="13063" max="13066" width="9.140625" style="1"/>
    <col min="13067" max="13067" width="7.140625" style="1" customWidth="1"/>
    <col min="13068" max="13312" width="9.140625" style="1"/>
    <col min="13313" max="13313" width="7.140625" style="1" customWidth="1"/>
    <col min="13314" max="13314" width="39.42578125" style="1" customWidth="1"/>
    <col min="13315" max="13315" width="8.28515625" style="1" customWidth="1"/>
    <col min="13316" max="13316" width="11" style="1" customWidth="1"/>
    <col min="13317" max="13317" width="11.85546875" style="1" customWidth="1"/>
    <col min="13318" max="13318" width="12.5703125" style="1" customWidth="1"/>
    <col min="13319" max="13322" width="9.140625" style="1"/>
    <col min="13323" max="13323" width="7.140625" style="1" customWidth="1"/>
    <col min="13324" max="13568" width="9.140625" style="1"/>
    <col min="13569" max="13569" width="7.140625" style="1" customWidth="1"/>
    <col min="13570" max="13570" width="39.42578125" style="1" customWidth="1"/>
    <col min="13571" max="13571" width="8.28515625" style="1" customWidth="1"/>
    <col min="13572" max="13572" width="11" style="1" customWidth="1"/>
    <col min="13573" max="13573" width="11.85546875" style="1" customWidth="1"/>
    <col min="13574" max="13574" width="12.5703125" style="1" customWidth="1"/>
    <col min="13575" max="13578" width="9.140625" style="1"/>
    <col min="13579" max="13579" width="7.140625" style="1" customWidth="1"/>
    <col min="13580" max="13824" width="9.140625" style="1"/>
    <col min="13825" max="13825" width="7.140625" style="1" customWidth="1"/>
    <col min="13826" max="13826" width="39.42578125" style="1" customWidth="1"/>
    <col min="13827" max="13827" width="8.28515625" style="1" customWidth="1"/>
    <col min="13828" max="13828" width="11" style="1" customWidth="1"/>
    <col min="13829" max="13829" width="11.85546875" style="1" customWidth="1"/>
    <col min="13830" max="13830" width="12.5703125" style="1" customWidth="1"/>
    <col min="13831" max="13834" width="9.140625" style="1"/>
    <col min="13835" max="13835" width="7.140625" style="1" customWidth="1"/>
    <col min="13836" max="14080" width="9.140625" style="1"/>
    <col min="14081" max="14081" width="7.140625" style="1" customWidth="1"/>
    <col min="14082" max="14082" width="39.42578125" style="1" customWidth="1"/>
    <col min="14083" max="14083" width="8.28515625" style="1" customWidth="1"/>
    <col min="14084" max="14084" width="11" style="1" customWidth="1"/>
    <col min="14085" max="14085" width="11.85546875" style="1" customWidth="1"/>
    <col min="14086" max="14086" width="12.5703125" style="1" customWidth="1"/>
    <col min="14087" max="14090" width="9.140625" style="1"/>
    <col min="14091" max="14091" width="7.140625" style="1" customWidth="1"/>
    <col min="14092" max="14336" width="9.140625" style="1"/>
    <col min="14337" max="14337" width="7.140625" style="1" customWidth="1"/>
    <col min="14338" max="14338" width="39.42578125" style="1" customWidth="1"/>
    <col min="14339" max="14339" width="8.28515625" style="1" customWidth="1"/>
    <col min="14340" max="14340" width="11" style="1" customWidth="1"/>
    <col min="14341" max="14341" width="11.85546875" style="1" customWidth="1"/>
    <col min="14342" max="14342" width="12.5703125" style="1" customWidth="1"/>
    <col min="14343" max="14346" width="9.140625" style="1"/>
    <col min="14347" max="14347" width="7.140625" style="1" customWidth="1"/>
    <col min="14348" max="14592" width="9.140625" style="1"/>
    <col min="14593" max="14593" width="7.140625" style="1" customWidth="1"/>
    <col min="14594" max="14594" width="39.42578125" style="1" customWidth="1"/>
    <col min="14595" max="14595" width="8.28515625" style="1" customWidth="1"/>
    <col min="14596" max="14596" width="11" style="1" customWidth="1"/>
    <col min="14597" max="14597" width="11.85546875" style="1" customWidth="1"/>
    <col min="14598" max="14598" width="12.5703125" style="1" customWidth="1"/>
    <col min="14599" max="14602" width="9.140625" style="1"/>
    <col min="14603" max="14603" width="7.140625" style="1" customWidth="1"/>
    <col min="14604" max="14848" width="9.140625" style="1"/>
    <col min="14849" max="14849" width="7.140625" style="1" customWidth="1"/>
    <col min="14850" max="14850" width="39.42578125" style="1" customWidth="1"/>
    <col min="14851" max="14851" width="8.28515625" style="1" customWidth="1"/>
    <col min="14852" max="14852" width="11" style="1" customWidth="1"/>
    <col min="14853" max="14853" width="11.85546875" style="1" customWidth="1"/>
    <col min="14854" max="14854" width="12.5703125" style="1" customWidth="1"/>
    <col min="14855" max="14858" width="9.140625" style="1"/>
    <col min="14859" max="14859" width="7.140625" style="1" customWidth="1"/>
    <col min="14860" max="15104" width="9.140625" style="1"/>
    <col min="15105" max="15105" width="7.140625" style="1" customWidth="1"/>
    <col min="15106" max="15106" width="39.42578125" style="1" customWidth="1"/>
    <col min="15107" max="15107" width="8.28515625" style="1" customWidth="1"/>
    <col min="15108" max="15108" width="11" style="1" customWidth="1"/>
    <col min="15109" max="15109" width="11.85546875" style="1" customWidth="1"/>
    <col min="15110" max="15110" width="12.5703125" style="1" customWidth="1"/>
    <col min="15111" max="15114" width="9.140625" style="1"/>
    <col min="15115" max="15115" width="7.140625" style="1" customWidth="1"/>
    <col min="15116" max="15360" width="9.140625" style="1"/>
    <col min="15361" max="15361" width="7.140625" style="1" customWidth="1"/>
    <col min="15362" max="15362" width="39.42578125" style="1" customWidth="1"/>
    <col min="15363" max="15363" width="8.28515625" style="1" customWidth="1"/>
    <col min="15364" max="15364" width="11" style="1" customWidth="1"/>
    <col min="15365" max="15365" width="11.85546875" style="1" customWidth="1"/>
    <col min="15366" max="15366" width="12.5703125" style="1" customWidth="1"/>
    <col min="15367" max="15370" width="9.140625" style="1"/>
    <col min="15371" max="15371" width="7.140625" style="1" customWidth="1"/>
    <col min="15372" max="15616" width="9.140625" style="1"/>
    <col min="15617" max="15617" width="7.140625" style="1" customWidth="1"/>
    <col min="15618" max="15618" width="39.42578125" style="1" customWidth="1"/>
    <col min="15619" max="15619" width="8.28515625" style="1" customWidth="1"/>
    <col min="15620" max="15620" width="11" style="1" customWidth="1"/>
    <col min="15621" max="15621" width="11.85546875" style="1" customWidth="1"/>
    <col min="15622" max="15622" width="12.5703125" style="1" customWidth="1"/>
    <col min="15623" max="15626" width="9.140625" style="1"/>
    <col min="15627" max="15627" width="7.140625" style="1" customWidth="1"/>
    <col min="15628" max="15872" width="9.140625" style="1"/>
    <col min="15873" max="15873" width="7.140625" style="1" customWidth="1"/>
    <col min="15874" max="15874" width="39.42578125" style="1" customWidth="1"/>
    <col min="15875" max="15875" width="8.28515625" style="1" customWidth="1"/>
    <col min="15876" max="15876" width="11" style="1" customWidth="1"/>
    <col min="15877" max="15877" width="11.85546875" style="1" customWidth="1"/>
    <col min="15878" max="15878" width="12.5703125" style="1" customWidth="1"/>
    <col min="15879" max="15882" width="9.140625" style="1"/>
    <col min="15883" max="15883" width="7.140625" style="1" customWidth="1"/>
    <col min="15884" max="16128" width="9.140625" style="1"/>
    <col min="16129" max="16129" width="7.140625" style="1" customWidth="1"/>
    <col min="16130" max="16130" width="39.42578125" style="1" customWidth="1"/>
    <col min="16131" max="16131" width="8.28515625" style="1" customWidth="1"/>
    <col min="16132" max="16132" width="11" style="1" customWidth="1"/>
    <col min="16133" max="16133" width="11.85546875" style="1" customWidth="1"/>
    <col min="16134" max="16134" width="12.5703125" style="1" customWidth="1"/>
    <col min="16135" max="16138" width="9.140625" style="1"/>
    <col min="16139" max="16139" width="7.140625" style="1" customWidth="1"/>
    <col min="16140" max="16384" width="9.140625" style="1"/>
  </cols>
  <sheetData>
    <row r="1" spans="1:7">
      <c r="A1" s="79" t="s">
        <v>265</v>
      </c>
      <c r="B1" s="128" t="s">
        <v>266</v>
      </c>
    </row>
    <row r="2" spans="1:7">
      <c r="A2" s="79"/>
      <c r="B2" s="128"/>
    </row>
    <row r="3" spans="1:7" s="111" customFormat="1" ht="15">
      <c r="A3" s="129" t="s">
        <v>267</v>
      </c>
      <c r="B3" s="130"/>
      <c r="C3" s="131"/>
      <c r="D3" s="132"/>
      <c r="E3" s="279"/>
      <c r="F3" s="133"/>
      <c r="G3" s="167"/>
    </row>
    <row r="4" spans="1:7">
      <c r="A4" s="168" t="s">
        <v>268</v>
      </c>
      <c r="B4" s="169"/>
      <c r="C4" s="170"/>
      <c r="D4" s="171"/>
      <c r="E4" s="398"/>
      <c r="F4" s="172"/>
    </row>
    <row r="5" spans="1:7">
      <c r="A5" s="173" t="s">
        <v>269</v>
      </c>
      <c r="B5" s="174"/>
      <c r="C5" s="175"/>
      <c r="D5" s="176"/>
      <c r="E5" s="399"/>
      <c r="F5" s="177"/>
    </row>
    <row r="6" spans="1:7">
      <c r="A6" s="168" t="s">
        <v>270</v>
      </c>
      <c r="B6" s="169"/>
      <c r="C6" s="170"/>
      <c r="D6" s="171"/>
      <c r="E6" s="398"/>
      <c r="F6" s="172"/>
    </row>
    <row r="7" spans="1:7">
      <c r="A7" s="173" t="s">
        <v>271</v>
      </c>
      <c r="B7" s="174"/>
      <c r="C7" s="175"/>
      <c r="D7" s="176"/>
      <c r="E7" s="399"/>
      <c r="F7" s="177"/>
    </row>
    <row r="8" spans="1:7">
      <c r="A8" s="178" t="s">
        <v>272</v>
      </c>
      <c r="B8" s="179"/>
      <c r="C8" s="180"/>
      <c r="D8" s="181"/>
      <c r="E8" s="400"/>
      <c r="F8" s="182"/>
    </row>
    <row r="9" spans="1:7">
      <c r="A9" s="174"/>
      <c r="B9" s="183"/>
      <c r="C9" s="184"/>
      <c r="D9" s="185"/>
      <c r="E9" s="186"/>
      <c r="F9" s="186"/>
    </row>
    <row r="11" spans="1:7" s="27" customFormat="1" ht="17.25" thickBot="1">
      <c r="A11" s="80"/>
      <c r="B11" s="137" t="s">
        <v>74</v>
      </c>
      <c r="C11" s="82" t="s">
        <v>75</v>
      </c>
      <c r="D11" s="187" t="s">
        <v>76</v>
      </c>
      <c r="E11" s="117" t="s">
        <v>77</v>
      </c>
      <c r="F11" s="117" t="s">
        <v>78</v>
      </c>
      <c r="G11" s="79"/>
    </row>
    <row r="12" spans="1:7" s="158" customFormat="1" ht="13.5" thickTop="1">
      <c r="A12" s="188"/>
      <c r="B12" s="189"/>
      <c r="C12" s="190"/>
      <c r="D12" s="191"/>
      <c r="E12" s="192"/>
      <c r="F12" s="192"/>
      <c r="G12" s="188"/>
    </row>
    <row r="13" spans="1:7" s="158" customFormat="1" ht="63.75">
      <c r="A13" s="119" t="s">
        <v>273</v>
      </c>
      <c r="B13" s="48" t="s">
        <v>274</v>
      </c>
      <c r="C13" s="86" t="s">
        <v>128</v>
      </c>
      <c r="D13" s="87">
        <v>937.15</v>
      </c>
      <c r="E13" s="139"/>
      <c r="F13" s="139">
        <f>E13*D13</f>
        <v>0</v>
      </c>
      <c r="G13" s="188"/>
    </row>
    <row r="14" spans="1:7" s="158" customFormat="1" ht="12.75">
      <c r="A14" s="188"/>
      <c r="B14" s="189"/>
      <c r="C14" s="190"/>
      <c r="D14" s="191"/>
      <c r="E14" s="192"/>
      <c r="F14" s="192"/>
      <c r="G14" s="188"/>
    </row>
    <row r="15" spans="1:7" s="120" customFormat="1" ht="57" customHeight="1">
      <c r="A15" s="119" t="s">
        <v>275</v>
      </c>
      <c r="B15" s="48" t="s">
        <v>276</v>
      </c>
      <c r="C15" s="86" t="s">
        <v>128</v>
      </c>
      <c r="D15" s="87">
        <v>147.34</v>
      </c>
      <c r="E15" s="139"/>
      <c r="F15" s="139">
        <f>E15*D15</f>
        <v>0</v>
      </c>
    </row>
    <row r="16" spans="1:7" s="158" customFormat="1" ht="67.5" customHeight="1">
      <c r="A16" s="188"/>
      <c r="B16" s="193" t="s">
        <v>277</v>
      </c>
      <c r="C16" s="190"/>
      <c r="D16" s="191"/>
      <c r="E16" s="192"/>
      <c r="F16" s="192"/>
      <c r="G16" s="188"/>
    </row>
    <row r="17" spans="1:7" s="158" customFormat="1" ht="12.75">
      <c r="A17" s="188"/>
      <c r="B17" s="189"/>
      <c r="C17" s="190"/>
      <c r="D17" s="191"/>
      <c r="E17" s="192"/>
      <c r="F17" s="192"/>
      <c r="G17" s="188"/>
    </row>
    <row r="18" spans="1:7" s="158" customFormat="1" ht="63.75">
      <c r="A18" s="119" t="s">
        <v>278</v>
      </c>
      <c r="B18" s="48" t="s">
        <v>279</v>
      </c>
      <c r="C18" s="86" t="s">
        <v>128</v>
      </c>
      <c r="D18" s="87">
        <v>94.06</v>
      </c>
      <c r="E18" s="139"/>
      <c r="F18" s="139">
        <f>E18*D18</f>
        <v>0</v>
      </c>
      <c r="G18" s="188"/>
    </row>
    <row r="19" spans="1:7" s="158" customFormat="1" ht="89.25">
      <c r="A19" s="188"/>
      <c r="B19" s="193" t="s">
        <v>280</v>
      </c>
      <c r="C19" s="190"/>
      <c r="D19" s="191"/>
      <c r="E19" s="192"/>
      <c r="F19" s="192"/>
      <c r="G19" s="188"/>
    </row>
    <row r="20" spans="1:7" s="158" customFormat="1" ht="12.75">
      <c r="A20" s="188"/>
      <c r="B20" s="189"/>
      <c r="C20" s="190"/>
      <c r="D20" s="191"/>
      <c r="E20" s="192"/>
      <c r="F20" s="192"/>
      <c r="G20" s="188"/>
    </row>
    <row r="21" spans="1:7" s="158" customFormat="1" ht="89.25">
      <c r="A21" s="119" t="s">
        <v>281</v>
      </c>
      <c r="B21" s="48" t="s">
        <v>282</v>
      </c>
      <c r="C21" s="86" t="s">
        <v>128</v>
      </c>
      <c r="D21" s="87">
        <v>153.51</v>
      </c>
      <c r="E21" s="139"/>
      <c r="F21" s="139">
        <f>E21*D21</f>
        <v>0</v>
      </c>
      <c r="G21" s="188"/>
    </row>
    <row r="22" spans="1:7" s="158" customFormat="1" ht="13.5">
      <c r="A22" s="188"/>
      <c r="B22" s="194"/>
      <c r="C22" s="190"/>
      <c r="D22" s="190"/>
      <c r="E22" s="192"/>
      <c r="F22" s="192"/>
      <c r="G22" s="188"/>
    </row>
    <row r="23" spans="1:7" s="158" customFormat="1" ht="89.25">
      <c r="A23" s="119" t="s">
        <v>283</v>
      </c>
      <c r="B23" s="48" t="s">
        <v>284</v>
      </c>
      <c r="C23" s="86" t="s">
        <v>128</v>
      </c>
      <c r="D23" s="87">
        <v>2.65</v>
      </c>
      <c r="E23" s="139"/>
      <c r="F23" s="139">
        <f>E23*D23</f>
        <v>0</v>
      </c>
      <c r="G23" s="188"/>
    </row>
    <row r="24" spans="1:7" s="158" customFormat="1" ht="13.5">
      <c r="A24" s="188"/>
      <c r="B24" s="194"/>
      <c r="C24" s="190"/>
      <c r="D24" s="190"/>
      <c r="E24" s="192"/>
      <c r="F24" s="192"/>
      <c r="G24" s="188"/>
    </row>
    <row r="25" spans="1:7" s="158" customFormat="1" ht="89.25">
      <c r="A25" s="119" t="s">
        <v>285</v>
      </c>
      <c r="B25" s="48" t="s">
        <v>286</v>
      </c>
      <c r="C25" s="86" t="s">
        <v>128</v>
      </c>
      <c r="D25" s="87">
        <v>217.81</v>
      </c>
      <c r="E25" s="139"/>
      <c r="F25" s="139">
        <f>E25*D25</f>
        <v>0</v>
      </c>
      <c r="G25" s="188"/>
    </row>
    <row r="26" spans="1:7" s="158" customFormat="1" ht="12.75">
      <c r="A26" s="188"/>
      <c r="B26" s="48"/>
      <c r="C26" s="86"/>
      <c r="D26" s="87"/>
      <c r="E26" s="139"/>
      <c r="F26" s="139"/>
      <c r="G26" s="188"/>
    </row>
    <row r="27" spans="1:7" s="158" customFormat="1" ht="76.5">
      <c r="A27" s="119" t="s">
        <v>287</v>
      </c>
      <c r="B27" s="48" t="s">
        <v>288</v>
      </c>
      <c r="C27" s="86" t="s">
        <v>128</v>
      </c>
      <c r="D27" s="87">
        <v>20.43</v>
      </c>
      <c r="E27" s="139"/>
      <c r="F27" s="139">
        <f>E27*D27</f>
        <v>0</v>
      </c>
      <c r="G27" s="188"/>
    </row>
    <row r="28" spans="1:7" s="158" customFormat="1" ht="12.75">
      <c r="A28" s="188"/>
      <c r="B28" s="48"/>
      <c r="C28" s="86"/>
      <c r="D28" s="87"/>
      <c r="E28" s="139"/>
      <c r="F28" s="139"/>
      <c r="G28" s="188"/>
    </row>
    <row r="29" spans="1:7" s="158" customFormat="1" ht="102">
      <c r="A29" s="119" t="s">
        <v>289</v>
      </c>
      <c r="B29" s="48" t="s">
        <v>290</v>
      </c>
      <c r="C29" s="86" t="s">
        <v>128</v>
      </c>
      <c r="D29" s="87">
        <v>19.98</v>
      </c>
      <c r="E29" s="139"/>
      <c r="F29" s="139">
        <f>E29*D29</f>
        <v>0</v>
      </c>
      <c r="G29" s="188"/>
    </row>
    <row r="30" spans="1:7" s="158" customFormat="1" ht="12.75">
      <c r="A30" s="188"/>
      <c r="B30" s="48"/>
      <c r="C30" s="86"/>
      <c r="D30" s="87"/>
      <c r="E30" s="139"/>
      <c r="F30" s="139"/>
      <c r="G30" s="188"/>
    </row>
    <row r="31" spans="1:7" s="158" customFormat="1" ht="51">
      <c r="A31" s="119" t="s">
        <v>291</v>
      </c>
      <c r="B31" s="48" t="s">
        <v>292</v>
      </c>
      <c r="C31" s="86" t="s">
        <v>102</v>
      </c>
      <c r="D31" s="87">
        <v>11.2</v>
      </c>
      <c r="E31" s="139"/>
      <c r="F31" s="139">
        <f>E31*D31</f>
        <v>0</v>
      </c>
      <c r="G31" s="188"/>
    </row>
    <row r="32" spans="1:7" s="158" customFormat="1" ht="12.75">
      <c r="A32" s="188"/>
      <c r="B32" s="195"/>
      <c r="C32" s="86"/>
      <c r="D32" s="87"/>
      <c r="E32" s="139"/>
      <c r="F32" s="139"/>
      <c r="G32" s="188"/>
    </row>
    <row r="33" spans="1:7" s="158" customFormat="1" ht="66.75" customHeight="1">
      <c r="A33" s="119" t="s">
        <v>293</v>
      </c>
      <c r="B33" s="48" t="s">
        <v>294</v>
      </c>
      <c r="C33" s="86" t="s">
        <v>102</v>
      </c>
      <c r="D33" s="87">
        <v>152.31</v>
      </c>
      <c r="E33" s="139"/>
      <c r="F33" s="139">
        <f>E33*D33</f>
        <v>0</v>
      </c>
      <c r="G33" s="188"/>
    </row>
    <row r="34" spans="1:7" s="158" customFormat="1" ht="12.75">
      <c r="A34" s="188"/>
      <c r="B34" s="48"/>
      <c r="C34" s="86"/>
      <c r="D34" s="87"/>
      <c r="E34" s="139"/>
      <c r="F34" s="139"/>
      <c r="G34" s="188"/>
    </row>
    <row r="35" spans="1:7" s="158" customFormat="1" ht="67.5" customHeight="1">
      <c r="A35" s="119" t="s">
        <v>295</v>
      </c>
      <c r="B35" s="196" t="s">
        <v>296</v>
      </c>
      <c r="C35" s="86" t="s">
        <v>123</v>
      </c>
      <c r="D35" s="87">
        <v>1.35</v>
      </c>
      <c r="E35" s="139"/>
      <c r="F35" s="139">
        <f>E35*D35</f>
        <v>0</v>
      </c>
      <c r="G35" s="188"/>
    </row>
    <row r="36" spans="1:7" s="158" customFormat="1" ht="12.75">
      <c r="A36" s="188"/>
      <c r="B36" s="48"/>
      <c r="C36" s="86"/>
      <c r="D36" s="87"/>
      <c r="E36" s="139"/>
      <c r="F36" s="139"/>
      <c r="G36" s="188"/>
    </row>
    <row r="37" spans="1:7" s="158" customFormat="1" ht="114.75">
      <c r="A37" s="119" t="s">
        <v>297</v>
      </c>
      <c r="B37" s="197" t="s">
        <v>298</v>
      </c>
      <c r="C37" s="86" t="s">
        <v>123</v>
      </c>
      <c r="D37" s="87">
        <v>45.21</v>
      </c>
      <c r="E37" s="139"/>
      <c r="F37" s="139">
        <f>E37*D37</f>
        <v>0</v>
      </c>
      <c r="G37" s="188"/>
    </row>
    <row r="38" spans="1:7" s="158" customFormat="1" ht="12.75">
      <c r="A38" s="188"/>
      <c r="B38" s="48"/>
      <c r="C38" s="86"/>
      <c r="D38" s="87"/>
      <c r="E38" s="139"/>
      <c r="F38" s="139"/>
      <c r="G38" s="188"/>
    </row>
    <row r="39" spans="1:7" s="199" customFormat="1" ht="114.75">
      <c r="A39" s="119" t="s">
        <v>299</v>
      </c>
      <c r="B39" s="48" t="s">
        <v>300</v>
      </c>
      <c r="C39" s="86" t="s">
        <v>123</v>
      </c>
      <c r="D39" s="87">
        <v>3.79</v>
      </c>
      <c r="E39" s="139"/>
      <c r="F39" s="139">
        <f>E39*D39</f>
        <v>0</v>
      </c>
      <c r="G39" s="198"/>
    </row>
    <row r="40" spans="1:7" s="158" customFormat="1" ht="12.75">
      <c r="A40" s="188"/>
      <c r="B40" s="48"/>
      <c r="C40" s="86"/>
      <c r="D40" s="87"/>
      <c r="E40" s="139"/>
      <c r="F40" s="139"/>
      <c r="G40" s="188"/>
    </row>
    <row r="41" spans="1:7" s="158" customFormat="1" ht="153">
      <c r="A41" s="119" t="s">
        <v>301</v>
      </c>
      <c r="B41" s="48" t="s">
        <v>302</v>
      </c>
      <c r="C41" s="86" t="s">
        <v>128</v>
      </c>
      <c r="D41" s="87">
        <v>185.34</v>
      </c>
      <c r="E41" s="139"/>
      <c r="F41" s="139">
        <f>E41*D41</f>
        <v>0</v>
      </c>
      <c r="G41" s="188"/>
    </row>
    <row r="42" spans="1:7" s="158" customFormat="1" ht="12.75">
      <c r="A42" s="188"/>
      <c r="B42" s="48"/>
      <c r="C42" s="86"/>
      <c r="D42" s="87"/>
      <c r="E42" s="139"/>
      <c r="F42" s="139"/>
      <c r="G42" s="188"/>
    </row>
    <row r="43" spans="1:7" s="199" customFormat="1" ht="63.75">
      <c r="A43" s="995" t="s">
        <v>303</v>
      </c>
      <c r="B43" s="982" t="s">
        <v>3358</v>
      </c>
      <c r="C43" s="983" t="s">
        <v>128</v>
      </c>
      <c r="D43" s="984">
        <v>1256.28</v>
      </c>
      <c r="E43" s="991"/>
      <c r="F43" s="991">
        <f>E43*D43</f>
        <v>0</v>
      </c>
      <c r="G43" s="996"/>
    </row>
    <row r="44" spans="1:7" s="158" customFormat="1" ht="12.75">
      <c r="A44" s="188"/>
      <c r="B44" s="48"/>
      <c r="C44" s="86"/>
      <c r="D44" s="87"/>
      <c r="E44" s="139"/>
      <c r="F44" s="139"/>
      <c r="G44" s="188"/>
    </row>
    <row r="45" spans="1:7" s="199" customFormat="1" ht="89.25">
      <c r="A45" s="946" t="s">
        <v>304</v>
      </c>
      <c r="B45" s="48" t="s">
        <v>3411</v>
      </c>
      <c r="C45" s="943" t="s">
        <v>128</v>
      </c>
      <c r="D45" s="944">
        <v>1256.28</v>
      </c>
      <c r="E45" s="947"/>
      <c r="F45" s="947">
        <f>E45*D45</f>
        <v>0</v>
      </c>
      <c r="G45" s="198"/>
    </row>
    <row r="46" spans="1:7" s="158" customFormat="1" ht="12.75">
      <c r="A46" s="119"/>
      <c r="B46" s="48"/>
      <c r="C46" s="86"/>
      <c r="D46" s="87"/>
      <c r="E46" s="139"/>
      <c r="F46" s="139"/>
      <c r="G46" s="188"/>
    </row>
    <row r="47" spans="1:7" s="158" customFormat="1" ht="153">
      <c r="A47" s="988" t="s">
        <v>306</v>
      </c>
      <c r="B47" s="982" t="s">
        <v>3359</v>
      </c>
      <c r="C47" s="983" t="s">
        <v>128</v>
      </c>
      <c r="D47" s="984">
        <v>98.72</v>
      </c>
      <c r="E47" s="991"/>
      <c r="F47" s="991">
        <f>E47*D47</f>
        <v>0</v>
      </c>
      <c r="G47" s="996"/>
    </row>
    <row r="48" spans="1:7" s="158" customFormat="1" ht="12.75">
      <c r="A48" s="188"/>
      <c r="B48" s="48"/>
      <c r="C48" s="86"/>
      <c r="D48" s="87"/>
      <c r="E48" s="139"/>
      <c r="F48" s="139"/>
      <c r="G48" s="188"/>
    </row>
    <row r="49" spans="1:8" s="158" customFormat="1" ht="70.5" customHeight="1">
      <c r="A49" s="119" t="s">
        <v>308</v>
      </c>
      <c r="B49" s="196" t="s">
        <v>305</v>
      </c>
      <c r="C49" s="86" t="s">
        <v>128</v>
      </c>
      <c r="D49" s="87">
        <v>54.7</v>
      </c>
      <c r="E49" s="139"/>
      <c r="F49" s="139">
        <f>E49*D49</f>
        <v>0</v>
      </c>
      <c r="G49" s="120"/>
      <c r="H49" s="120"/>
    </row>
    <row r="50" spans="1:8" s="158" customFormat="1" ht="12.75">
      <c r="A50" s="188"/>
      <c r="B50" s="48"/>
      <c r="C50" s="86"/>
      <c r="D50" s="87"/>
      <c r="E50" s="139"/>
      <c r="F50" s="139"/>
      <c r="G50" s="188"/>
    </row>
    <row r="51" spans="1:8" s="158" customFormat="1" ht="51">
      <c r="A51" s="119" t="s">
        <v>310</v>
      </c>
      <c r="B51" s="196" t="s">
        <v>307</v>
      </c>
      <c r="C51" s="86" t="s">
        <v>128</v>
      </c>
      <c r="D51" s="87">
        <v>146.22999999999999</v>
      </c>
      <c r="E51" s="139"/>
      <c r="F51" s="139">
        <f>E51*D51</f>
        <v>0</v>
      </c>
      <c r="G51" s="188"/>
    </row>
    <row r="52" spans="1:8" s="158" customFormat="1" ht="12.75">
      <c r="A52" s="188"/>
      <c r="B52" s="48"/>
      <c r="C52" s="86"/>
      <c r="D52" s="87"/>
      <c r="E52" s="139"/>
      <c r="F52" s="139"/>
      <c r="G52" s="188"/>
    </row>
    <row r="53" spans="1:8" s="158" customFormat="1" ht="87" customHeight="1">
      <c r="A53" s="119" t="s">
        <v>312</v>
      </c>
      <c r="B53" s="196" t="s">
        <v>309</v>
      </c>
      <c r="C53" s="86" t="s">
        <v>128</v>
      </c>
      <c r="D53" s="87">
        <v>116.98</v>
      </c>
      <c r="E53" s="139"/>
      <c r="F53" s="139">
        <f>E53*D53</f>
        <v>0</v>
      </c>
      <c r="G53" s="188"/>
    </row>
    <row r="54" spans="1:8" s="158" customFormat="1" ht="12.75">
      <c r="A54" s="188"/>
      <c r="B54" s="48"/>
      <c r="C54" s="86"/>
      <c r="D54" s="87"/>
      <c r="E54" s="139"/>
      <c r="F54" s="139"/>
      <c r="G54" s="188"/>
    </row>
    <row r="55" spans="1:8" s="158" customFormat="1" ht="76.5">
      <c r="A55" s="119" t="s">
        <v>314</v>
      </c>
      <c r="B55" s="200" t="s">
        <v>311</v>
      </c>
      <c r="C55" s="201" t="s">
        <v>102</v>
      </c>
      <c r="D55" s="202">
        <f>2.2*15+2*2+5.4*2+2+2.2*3+2+5.4*2+3.5</f>
        <v>72.7</v>
      </c>
      <c r="E55" s="204"/>
      <c r="F55" s="204">
        <f>E55*D55</f>
        <v>0</v>
      </c>
      <c r="G55" s="188"/>
    </row>
    <row r="56" spans="1:8" s="158" customFormat="1" ht="12.75">
      <c r="A56" s="188"/>
      <c r="B56" s="48"/>
      <c r="C56" s="86"/>
      <c r="D56" s="87"/>
      <c r="E56" s="139"/>
      <c r="F56" s="139"/>
      <c r="G56" s="188"/>
    </row>
    <row r="57" spans="1:8" s="158" customFormat="1" ht="81.75" customHeight="1">
      <c r="A57" s="119" t="s">
        <v>320</v>
      </c>
      <c r="B57" s="196" t="s">
        <v>313</v>
      </c>
      <c r="C57" s="86" t="s">
        <v>263</v>
      </c>
      <c r="D57" s="87">
        <v>1</v>
      </c>
      <c r="E57" s="139"/>
      <c r="F57" s="139">
        <f>E57*D57</f>
        <v>0</v>
      </c>
      <c r="G57" s="188"/>
    </row>
    <row r="58" spans="1:8" s="158" customFormat="1" ht="12.75">
      <c r="A58" s="188"/>
      <c r="B58" s="48"/>
      <c r="C58" s="86"/>
      <c r="D58" s="87"/>
      <c r="E58" s="139"/>
      <c r="F58" s="139"/>
      <c r="G58" s="188"/>
    </row>
    <row r="59" spans="1:8" s="158" customFormat="1" ht="71.25" customHeight="1">
      <c r="A59" s="119" t="s">
        <v>322</v>
      </c>
      <c r="B59" s="196" t="s">
        <v>315</v>
      </c>
      <c r="E59" s="401"/>
      <c r="F59" s="401"/>
    </row>
    <row r="60" spans="1:8" s="158" customFormat="1" ht="12.75">
      <c r="A60" s="188"/>
      <c r="B60" s="164" t="s">
        <v>316</v>
      </c>
      <c r="C60" s="86" t="s">
        <v>102</v>
      </c>
      <c r="D60" s="87">
        <v>74.849999999999994</v>
      </c>
      <c r="E60" s="139"/>
      <c r="F60" s="139">
        <f>E60*D60</f>
        <v>0</v>
      </c>
      <c r="G60" s="188"/>
    </row>
    <row r="61" spans="1:8" s="158" customFormat="1" ht="12.75">
      <c r="A61" s="119"/>
      <c r="B61" s="164" t="s">
        <v>317</v>
      </c>
      <c r="C61" s="86" t="s">
        <v>102</v>
      </c>
      <c r="D61" s="87">
        <v>1.1000000000000001</v>
      </c>
      <c r="E61" s="139"/>
      <c r="F61" s="139">
        <f>E61*D61</f>
        <v>0</v>
      </c>
      <c r="G61" s="188"/>
    </row>
    <row r="62" spans="1:8" s="158" customFormat="1" ht="12.75">
      <c r="A62" s="188"/>
      <c r="B62" s="164" t="s">
        <v>318</v>
      </c>
      <c r="C62" s="86" t="s">
        <v>102</v>
      </c>
      <c r="D62" s="87">
        <v>112.3</v>
      </c>
      <c r="E62" s="139"/>
      <c r="F62" s="139">
        <f>E62*D62</f>
        <v>0</v>
      </c>
      <c r="G62" s="188"/>
    </row>
    <row r="63" spans="1:8" s="158" customFormat="1" ht="12.75">
      <c r="A63" s="119"/>
      <c r="B63" s="164" t="s">
        <v>319</v>
      </c>
      <c r="C63" s="86" t="s">
        <v>102</v>
      </c>
      <c r="D63" s="87">
        <v>50.75</v>
      </c>
      <c r="E63" s="139"/>
      <c r="F63" s="139">
        <f>E63*D63</f>
        <v>0</v>
      </c>
      <c r="G63" s="188"/>
      <c r="H63" s="120"/>
    </row>
    <row r="64" spans="1:8" s="158" customFormat="1" ht="12.75">
      <c r="A64" s="119"/>
      <c r="B64" s="164"/>
      <c r="C64" s="86"/>
      <c r="D64" s="87"/>
      <c r="E64" s="139"/>
      <c r="F64" s="139"/>
      <c r="G64" s="188"/>
      <c r="H64" s="120"/>
    </row>
    <row r="65" spans="1:7" s="158" customFormat="1" ht="25.5">
      <c r="A65" s="119" t="s">
        <v>324</v>
      </c>
      <c r="B65" s="48" t="s">
        <v>321</v>
      </c>
      <c r="C65" s="86" t="s">
        <v>263</v>
      </c>
      <c r="D65" s="87">
        <v>11</v>
      </c>
      <c r="E65" s="139"/>
      <c r="F65" s="139">
        <f>E65*D65</f>
        <v>0</v>
      </c>
      <c r="G65" s="188"/>
    </row>
    <row r="66" spans="1:7" s="158" customFormat="1" ht="12.75">
      <c r="A66" s="119"/>
      <c r="B66" s="205"/>
      <c r="C66" s="86"/>
      <c r="D66" s="87"/>
      <c r="E66" s="139"/>
      <c r="F66" s="139"/>
      <c r="G66" s="188"/>
    </row>
    <row r="67" spans="1:7" s="120" customFormat="1" ht="51">
      <c r="A67" s="119" t="s">
        <v>326</v>
      </c>
      <c r="B67" s="163" t="s">
        <v>323</v>
      </c>
      <c r="C67" s="86" t="s">
        <v>263</v>
      </c>
      <c r="D67" s="984">
        <v>84</v>
      </c>
      <c r="E67" s="139"/>
      <c r="F67" s="139">
        <f>E67*D67</f>
        <v>0</v>
      </c>
      <c r="G67" s="150"/>
    </row>
    <row r="68" spans="1:7" s="120" customFormat="1" ht="12.75">
      <c r="A68" s="119"/>
      <c r="B68" s="163"/>
      <c r="C68" s="86"/>
      <c r="D68" s="984"/>
      <c r="E68" s="139"/>
      <c r="F68" s="139"/>
      <c r="G68" s="150"/>
    </row>
    <row r="69" spans="1:7" s="120" customFormat="1" ht="51">
      <c r="A69" s="119" t="s">
        <v>328</v>
      </c>
      <c r="B69" s="163" t="s">
        <v>325</v>
      </c>
      <c r="C69" s="86" t="s">
        <v>263</v>
      </c>
      <c r="D69" s="984">
        <v>38</v>
      </c>
      <c r="E69" s="139"/>
      <c r="F69" s="139">
        <f>E69*D69</f>
        <v>0</v>
      </c>
      <c r="G69" s="150"/>
    </row>
    <row r="70" spans="1:7" s="120" customFormat="1" ht="12.75">
      <c r="A70" s="119"/>
      <c r="B70" s="163"/>
      <c r="C70" s="86"/>
      <c r="D70" s="984"/>
      <c r="E70" s="139"/>
      <c r="F70" s="139"/>
      <c r="G70" s="150"/>
    </row>
    <row r="71" spans="1:7" s="120" customFormat="1" ht="38.25">
      <c r="A71" s="119" t="s">
        <v>330</v>
      </c>
      <c r="B71" s="163" t="s">
        <v>327</v>
      </c>
      <c r="C71" s="86" t="s">
        <v>102</v>
      </c>
      <c r="D71" s="984">
        <v>80</v>
      </c>
      <c r="E71" s="139"/>
      <c r="F71" s="139">
        <f>E71*D71</f>
        <v>0</v>
      </c>
      <c r="G71" s="150"/>
    </row>
    <row r="72" spans="1:7" s="120" customFormat="1" ht="12.75">
      <c r="A72" s="119"/>
      <c r="B72" s="163"/>
      <c r="C72" s="86"/>
      <c r="D72" s="984"/>
      <c r="E72" s="139"/>
      <c r="F72" s="139"/>
      <c r="G72" s="150"/>
    </row>
    <row r="73" spans="1:7" s="120" customFormat="1" ht="63.75">
      <c r="A73" s="119" t="s">
        <v>332</v>
      </c>
      <c r="B73" s="163" t="s">
        <v>329</v>
      </c>
      <c r="C73" s="86" t="s">
        <v>102</v>
      </c>
      <c r="D73" s="984">
        <v>480</v>
      </c>
      <c r="E73" s="139"/>
      <c r="F73" s="139">
        <f>E73*D73</f>
        <v>0</v>
      </c>
      <c r="G73" s="150"/>
    </row>
    <row r="74" spans="1:7" s="120" customFormat="1" ht="12.75">
      <c r="A74" s="119"/>
      <c r="B74" s="163"/>
      <c r="C74" s="86"/>
      <c r="D74" s="984"/>
      <c r="E74" s="139"/>
      <c r="F74" s="139"/>
      <c r="G74" s="150"/>
    </row>
    <row r="75" spans="1:7" s="120" customFormat="1" ht="108" customHeight="1">
      <c r="A75" s="119" t="s">
        <v>334</v>
      </c>
      <c r="B75" s="48" t="s">
        <v>331</v>
      </c>
      <c r="C75" s="86" t="s">
        <v>128</v>
      </c>
      <c r="D75" s="984">
        <v>50</v>
      </c>
      <c r="E75" s="139"/>
      <c r="F75" s="139">
        <f>E75*D75</f>
        <v>0</v>
      </c>
      <c r="G75" s="150"/>
    </row>
    <row r="76" spans="1:7" s="120" customFormat="1" ht="12.75">
      <c r="A76" s="119"/>
      <c r="B76" s="48"/>
      <c r="C76" s="86"/>
      <c r="D76" s="984"/>
      <c r="E76" s="139"/>
      <c r="F76" s="139"/>
      <c r="G76" s="150"/>
    </row>
    <row r="77" spans="1:7" s="120" customFormat="1" ht="51">
      <c r="A77" s="119" t="s">
        <v>336</v>
      </c>
      <c r="B77" s="48" t="s">
        <v>333</v>
      </c>
      <c r="C77" s="86" t="s">
        <v>263</v>
      </c>
      <c r="D77" s="984">
        <v>8</v>
      </c>
      <c r="E77" s="139"/>
      <c r="F77" s="139">
        <f>E77*D77</f>
        <v>0</v>
      </c>
      <c r="G77" s="150"/>
    </row>
    <row r="78" spans="1:7" s="120" customFormat="1" ht="12.75">
      <c r="A78" s="119"/>
      <c r="B78" s="48"/>
      <c r="C78" s="86"/>
      <c r="D78" s="984"/>
      <c r="E78" s="139"/>
      <c r="F78" s="139"/>
      <c r="G78" s="150"/>
    </row>
    <row r="79" spans="1:7" s="120" customFormat="1" ht="63.75">
      <c r="A79" s="119" t="s">
        <v>338</v>
      </c>
      <c r="B79" s="48" t="s">
        <v>335</v>
      </c>
      <c r="C79" s="86" t="s">
        <v>128</v>
      </c>
      <c r="D79" s="984">
        <v>20</v>
      </c>
      <c r="E79" s="139"/>
      <c r="F79" s="139">
        <f>E79*D79</f>
        <v>0</v>
      </c>
      <c r="G79" s="150"/>
    </row>
    <row r="80" spans="1:7" s="120" customFormat="1" ht="12.75">
      <c r="A80" s="119"/>
      <c r="B80" s="48"/>
      <c r="C80" s="86"/>
      <c r="D80" s="984"/>
      <c r="E80" s="139"/>
      <c r="F80" s="139"/>
      <c r="G80" s="150"/>
    </row>
    <row r="81" spans="1:7" s="120" customFormat="1" ht="51">
      <c r="A81" s="119" t="s">
        <v>3360</v>
      </c>
      <c r="B81" s="48" t="s">
        <v>337</v>
      </c>
      <c r="C81" s="86" t="s">
        <v>128</v>
      </c>
      <c r="D81" s="984">
        <v>18</v>
      </c>
      <c r="E81" s="139"/>
      <c r="F81" s="139">
        <f>E81*D81</f>
        <v>0</v>
      </c>
      <c r="G81" s="150"/>
    </row>
    <row r="82" spans="1:7" s="120" customFormat="1" ht="12.75">
      <c r="A82" s="119"/>
      <c r="B82" s="48"/>
      <c r="C82" s="86"/>
      <c r="D82" s="984"/>
      <c r="E82" s="139"/>
      <c r="F82" s="139"/>
      <c r="G82" s="150"/>
    </row>
    <row r="83" spans="1:7" s="120" customFormat="1" ht="63.75">
      <c r="A83" s="119" t="s">
        <v>3361</v>
      </c>
      <c r="B83" s="48" t="s">
        <v>339</v>
      </c>
      <c r="C83" s="86"/>
      <c r="D83" s="984"/>
      <c r="E83" s="139"/>
      <c r="F83" s="139"/>
      <c r="G83" s="150"/>
    </row>
    <row r="84" spans="1:7" s="120" customFormat="1" ht="12.75">
      <c r="A84" s="206" t="s">
        <v>210</v>
      </c>
      <c r="B84" s="48" t="s">
        <v>340</v>
      </c>
      <c r="C84" s="86" t="s">
        <v>341</v>
      </c>
      <c r="D84" s="984">
        <v>300</v>
      </c>
      <c r="E84" s="139"/>
      <c r="F84" s="139">
        <f>E84*D84</f>
        <v>0</v>
      </c>
      <c r="G84" s="150"/>
    </row>
    <row r="85" spans="1:7" s="120" customFormat="1" ht="12.75">
      <c r="A85" s="206" t="s">
        <v>211</v>
      </c>
      <c r="B85" s="48" t="s">
        <v>342</v>
      </c>
      <c r="C85" s="86" t="s">
        <v>341</v>
      </c>
      <c r="D85" s="984">
        <v>300</v>
      </c>
      <c r="E85" s="139"/>
      <c r="F85" s="139">
        <f>E85*D85</f>
        <v>0</v>
      </c>
      <c r="G85" s="150"/>
    </row>
    <row r="86" spans="1:7" s="120" customFormat="1" ht="13.5" thickBot="1">
      <c r="A86" s="150"/>
      <c r="B86" s="207"/>
      <c r="D86" s="997"/>
      <c r="E86" s="142"/>
      <c r="F86" s="142"/>
      <c r="G86" s="150"/>
    </row>
    <row r="87" spans="1:7" s="27" customFormat="1" ht="17.25" thickBot="1">
      <c r="A87" s="103"/>
      <c r="B87" s="152" t="s">
        <v>343</v>
      </c>
      <c r="C87" s="105"/>
      <c r="D87" s="998"/>
      <c r="E87" s="127"/>
      <c r="F87" s="127">
        <f>SUM(F12:F85)</f>
        <v>0</v>
      </c>
      <c r="G87" s="79"/>
    </row>
    <row r="88" spans="1:7" s="120" customFormat="1" ht="13.5" thickTop="1">
      <c r="A88" s="150"/>
      <c r="B88" s="207"/>
      <c r="D88" s="997"/>
      <c r="E88" s="142"/>
      <c r="F88" s="142"/>
      <c r="G88" s="150"/>
    </row>
    <row r="89" spans="1:7" s="120" customFormat="1" ht="12.75">
      <c r="A89" s="150"/>
      <c r="B89" s="207"/>
      <c r="D89" s="997"/>
      <c r="E89" s="142"/>
      <c r="F89" s="142"/>
      <c r="G89" s="150"/>
    </row>
    <row r="90" spans="1:7">
      <c r="D90" s="999"/>
    </row>
  </sheetData>
  <sheetProtection selectLockedCells="1" selectUnlockedCells="1"/>
  <pageMargins left="0.90551181102362199" right="0.51181102362204722" top="0.74803149606299213" bottom="0.74803149606299213" header="0.31496062992125984" footer="0.31496062992125984"/>
  <pageSetup paperSize="9" scale="96" firstPageNumber="0" orientation="portrait" horizontalDpi="300" verticalDpi="300" r:id="rId1"/>
  <headerFooter alignWithMargins="0">
    <oddHeader>&amp;L&amp;"Calibri,Krepko"&amp;9&amp;URUŠITEV IN NOVOGRADNJA PRIZIDKA K DOMU UPOKOJENCEV POLZELA&amp;R&amp;9POPIS GRADBENIH DEL
A/5.0 ZIDARSKA DELA</oddHead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48</vt:i4>
      </vt:variant>
      <vt:variant>
        <vt:lpstr>Imenovani obsegi</vt:lpstr>
      </vt:variant>
      <vt:variant>
        <vt:i4>60</vt:i4>
      </vt:variant>
    </vt:vector>
  </HeadingPairs>
  <TitlesOfParts>
    <vt:vector size="108" baseType="lpstr">
      <vt:lpstr>1. stran</vt:lpstr>
      <vt:lpstr>Uvod</vt:lpstr>
      <vt:lpstr>Rekapitulacija GOI del</vt:lpstr>
      <vt:lpstr>Rekapitulacija GO del</vt:lpstr>
      <vt:lpstr>A|Pripravljalna d.</vt:lpstr>
      <vt:lpstr>A|Zemeljska d.</vt:lpstr>
      <vt:lpstr>A|Betonska d.</vt:lpstr>
      <vt:lpstr>A|Opaž-tesarska d.</vt:lpstr>
      <vt:lpstr>A|Zidarska d.</vt:lpstr>
      <vt:lpstr>A|Fasada</vt:lpstr>
      <vt:lpstr>A|Rušitvena d.</vt:lpstr>
      <vt:lpstr>B|Krovsko kleparska d.</vt:lpstr>
      <vt:lpstr>B|Ključavničarska d.</vt:lpstr>
      <vt:lpstr>B|Mizarska d.</vt:lpstr>
      <vt:lpstr>B|Stavbno pohi.</vt:lpstr>
      <vt:lpstr>B|Estrih</vt:lpstr>
      <vt:lpstr>B|Tlakarska d.</vt:lpstr>
      <vt:lpstr>B|Keramičarska d.</vt:lpstr>
      <vt:lpstr>B|Slikopleskarska d.</vt:lpstr>
      <vt:lpstr>B|Montažerska d. </vt:lpstr>
      <vt:lpstr>B|Dvigalo</vt:lpstr>
      <vt:lpstr>B|Razna d.</vt:lpstr>
      <vt:lpstr>Zunanja ureditev</vt:lpstr>
      <vt:lpstr>EI_REKAPITULACIJA</vt:lpstr>
      <vt:lpstr>EI_A-RAZSVETLJAVA</vt:lpstr>
      <vt:lpstr>EI_B-INŠTALACIJA MOČI</vt:lpstr>
      <vt:lpstr>EI_C-UNIVERZALNO OŽIČENJE</vt:lpstr>
      <vt:lpstr>D- TV,R</vt:lpstr>
      <vt:lpstr>E-RAZDELILNE OMARE</vt:lpstr>
      <vt:lpstr>F-SESTRSKI KLIC</vt:lpstr>
      <vt:lpstr>G-AJP</vt:lpstr>
      <vt:lpstr>H-STRELOVOD IN OZEMLJITVE</vt:lpstr>
      <vt:lpstr>I-OGREVANJE ŽLEBOV</vt:lpstr>
      <vt:lpstr>J-GRADBENA DELA</vt:lpstr>
      <vt:lpstr>K-VIDEO-NADZORNI SISTEM</vt:lpstr>
      <vt:lpstr>L-PRISTOPNA KONTROLA</vt:lpstr>
      <vt:lpstr>M-DODATNI STROŠKI</vt:lpstr>
      <vt:lpstr>N-DVIGALO</vt:lpstr>
      <vt:lpstr>SI-REKAPITULACIJA</vt:lpstr>
      <vt:lpstr>SI-Demontaza</vt:lpstr>
      <vt:lpstr>SI-RadOgr</vt:lpstr>
      <vt:lpstr>SI-TalOgr</vt:lpstr>
      <vt:lpstr>SI-Hlaj&amp;Ogr</vt:lpstr>
      <vt:lpstr>SI-EnergPost</vt:lpstr>
      <vt:lpstr>SI-TehnHlaj</vt:lpstr>
      <vt:lpstr>SI-Prez 1_2</vt:lpstr>
      <vt:lpstr>SI-Prez 2_2</vt:lpstr>
      <vt:lpstr>SI-VoKa</vt:lpstr>
      <vt:lpstr>'A|Betonska d.'!Excel_BuiltIn_Print_Area_3_1</vt:lpstr>
      <vt:lpstr>'A|Fasada'!Excel_BuiltIn_Print_Area_3_1</vt:lpstr>
      <vt:lpstr>'A|Opaž-tesarska d.'!Excel_BuiltIn_Print_Area_3_1</vt:lpstr>
      <vt:lpstr>'A|Pripravljalna d.'!Excel_BuiltIn_Print_Area_3_1</vt:lpstr>
      <vt:lpstr>'A|Rušitvena d.'!Excel_BuiltIn_Print_Area_3_1</vt:lpstr>
      <vt:lpstr>'A|Zemeljska d.'!Excel_BuiltIn_Print_Area_3_1</vt:lpstr>
      <vt:lpstr>'B|Krovsko kleparska d.'!Excel_BuiltIn_Print_Area_3_1</vt:lpstr>
      <vt:lpstr>'A|Fasada'!Excel_BuiltIn_Print_Area_3_1_1</vt:lpstr>
      <vt:lpstr>'A|Pripravljalna d.'!Excel_BuiltIn_Print_Area_3_1_1</vt:lpstr>
      <vt:lpstr>'A|Rušitvena d.'!Excel_BuiltIn_Print_Area_3_1_1</vt:lpstr>
      <vt:lpstr>'B|Krovsko kleparska d.'!Excel_BuiltIn_Print_Area_3_1_1</vt:lpstr>
      <vt:lpstr>'A|Fasada'!Excel_BuiltIn_Print_Area_3_1_1_1</vt:lpstr>
      <vt:lpstr>'A|Pripravljalna d.'!Excel_BuiltIn_Print_Area_3_1_1_1</vt:lpstr>
      <vt:lpstr>'A|Rušitvena d.'!Excel_BuiltIn_Print_Area_3_1_1_1</vt:lpstr>
      <vt:lpstr>'B|Krovsko kleparska d.'!Excel_BuiltIn_Print_Area_3_1_1_1</vt:lpstr>
      <vt:lpstr>'1. stran'!Področje_tiskanja</vt:lpstr>
      <vt:lpstr>'A|Betonska d.'!Področje_tiskanja</vt:lpstr>
      <vt:lpstr>'A|Fasada'!Področje_tiskanja</vt:lpstr>
      <vt:lpstr>'A|Opaž-tesarska d.'!Področje_tiskanja</vt:lpstr>
      <vt:lpstr>'A|Pripravljalna d.'!Področje_tiskanja</vt:lpstr>
      <vt:lpstr>'A|Rušitvena d.'!Področje_tiskanja</vt:lpstr>
      <vt:lpstr>'A|Zemeljska d.'!Področje_tiskanja</vt:lpstr>
      <vt:lpstr>'A|Zidarska d.'!Področje_tiskanja</vt:lpstr>
      <vt:lpstr>'B|Dvigalo'!Področje_tiskanja</vt:lpstr>
      <vt:lpstr>'B|Estrih'!Področje_tiskanja</vt:lpstr>
      <vt:lpstr>'B|Keramičarska d.'!Področje_tiskanja</vt:lpstr>
      <vt:lpstr>'B|Ključavničarska d.'!Področje_tiskanja</vt:lpstr>
      <vt:lpstr>'B|Krovsko kleparska d.'!Področje_tiskanja</vt:lpstr>
      <vt:lpstr>'B|Mizarska d.'!Področje_tiskanja</vt:lpstr>
      <vt:lpstr>'B|Montažerska d. '!Področje_tiskanja</vt:lpstr>
      <vt:lpstr>'B|Razna d.'!Področje_tiskanja</vt:lpstr>
      <vt:lpstr>'B|Slikopleskarska d.'!Področje_tiskanja</vt:lpstr>
      <vt:lpstr>'B|Stavbno pohi.'!Področje_tiskanja</vt:lpstr>
      <vt:lpstr>'B|Tlakarska d.'!Področje_tiskanja</vt:lpstr>
      <vt:lpstr>'D- TV,R'!Področje_tiskanja</vt:lpstr>
      <vt:lpstr>'EI_A-RAZSVETLJAVA'!Področje_tiskanja</vt:lpstr>
      <vt:lpstr>'EI_B-INŠTALACIJA MOČI'!Področje_tiskanja</vt:lpstr>
      <vt:lpstr>'EI_C-UNIVERZALNO OŽIČENJE'!Področje_tiskanja</vt:lpstr>
      <vt:lpstr>'E-RAZDELILNE OMARE'!Področje_tiskanja</vt:lpstr>
      <vt:lpstr>'F-SESTRSKI KLIC'!Področje_tiskanja</vt:lpstr>
      <vt:lpstr>'G-AJP'!Področje_tiskanja</vt:lpstr>
      <vt:lpstr>'H-STRELOVOD IN OZEMLJITVE'!Področje_tiskanja</vt:lpstr>
      <vt:lpstr>'I-OGREVANJE ŽLEBOV'!Področje_tiskanja</vt:lpstr>
      <vt:lpstr>'J-GRADBENA DELA'!Področje_tiskanja</vt:lpstr>
      <vt:lpstr>'K-VIDEO-NADZORNI SISTEM'!Področje_tiskanja</vt:lpstr>
      <vt:lpstr>'L-PRISTOPNA KONTROLA'!Področje_tiskanja</vt:lpstr>
      <vt:lpstr>'M-DODATNI STROŠKI'!Področje_tiskanja</vt:lpstr>
      <vt:lpstr>'N-DVIGALO'!Področje_tiskanja</vt:lpstr>
      <vt:lpstr>'Rekapitulacija GO del'!Področje_tiskanja</vt:lpstr>
      <vt:lpstr>'Rekapitulacija GOI del'!Področje_tiskanja</vt:lpstr>
      <vt:lpstr>'SI-Demontaza'!Področje_tiskanja</vt:lpstr>
      <vt:lpstr>'SI-EnergPost'!Področje_tiskanja</vt:lpstr>
      <vt:lpstr>'SI-Hlaj&amp;Ogr'!Področje_tiskanja</vt:lpstr>
      <vt:lpstr>'SI-Prez 2_2'!Področje_tiskanja</vt:lpstr>
      <vt:lpstr>'SI-RadOgr'!Področje_tiskanja</vt:lpstr>
      <vt:lpstr>'SI-TalOgr'!Področje_tiskanja</vt:lpstr>
      <vt:lpstr>'SI-TehnHlaj'!Področje_tiskanja</vt:lpstr>
      <vt:lpstr>'SI-VoKa'!Področje_tiskanja</vt:lpstr>
      <vt:lpstr>Uvod!Področje_tiskanja</vt:lpstr>
      <vt:lpstr>'Zunanja ureditev'!Področje_tiskanja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Andrea KASPER</cp:lastModifiedBy>
  <cp:lastPrinted>2023-02-20T19:02:15Z</cp:lastPrinted>
  <dcterms:created xsi:type="dcterms:W3CDTF">2022-11-14T00:36:48Z</dcterms:created>
  <dcterms:modified xsi:type="dcterms:W3CDTF">2023-02-27T12:58:08Z</dcterms:modified>
</cp:coreProperties>
</file>